
<file path=[Content_Types].xml><?xml version="1.0" encoding="utf-8"?>
<Types xmlns="http://schemas.openxmlformats.org/package/2006/content-types">
  <Default ContentType="application/vnd.openxmlformats-officedocument.vmlDrawing" Extension="vml"/>
  <Default ContentType="application/xml" Extension="xml"/>
  <Default ContentType="image/png" Extension="png"/>
  <Default ContentType="application/vnd.openxmlformats-officedocument.obfuscatedFont" Extension="odttf"/>
  <Default ContentType="application/vnd.openxmlformats-package.relationships+xml" Extension="rels"/>
  <Override ContentType="application/vnd.openxmlformats-officedocument.spreadsheetml.table+xml" PartName="/xl/tables/table1.xml"/>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ms-excel.slicerCache+xml" PartName="/xl/slicerCaches/slicerCache1.xml"/>
  <Override ContentType="application/vnd.ms-excel.slicerCache+xml" PartName="/xl/slicerCaches/slicerCache2.xml"/>
  <Override ContentType="application/vnd.ms-excel.slicer+xml" PartName="/xl/slicers/slicer1.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3.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2.xml"/>
  <Override ContentType="application/vnd.ms-excel.person+xml" PartName="/xl/persons/person.xml"/>
  <Override ContentType="application/vnd.openxmlformats-officedocument.spreadsheetml.styles+xml" PartName="/xl/styles.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Instructions" sheetId="1" r:id="rId5"/>
    <sheet state="visible" name="Dashboard" sheetId="2" r:id="rId6"/>
    <sheet state="visible" name="Program Members" sheetId="3" r:id="rId7"/>
    <sheet state="visible" name="Referral Sales" sheetId="4" r:id="rId8"/>
    <sheet state="visible" name="Reward Rules" sheetId="5" r:id="rId9"/>
  </sheets>
  <definedNames>
    <definedName hidden="1" localSheetId="2" name="Z_8E054B2E_B74A_4CF6_ABD5_445D9C0583A7_.wvu.FilterData">'Program Members'!$A$3:$O$20</definedName>
    <definedName name="SlicerCache_Table_1_Col_7">#N/A</definedName>
    <definedName name="SlicerCache_Table_1_Col_8">#N/A</definedName>
  </definedNames>
  <calcPr/>
  <customWorkbookViews>
    <customWorkbookView activeSheetId="0" maximized="1" windowHeight="0" windowWidth="0" guid="{8E054B2E-B74A-4CF6-ABD5-445D9C0583A7}" name="Filter 1"/>
  </customWorkbookViews>
  <extLst>
    <ext uri="{46BE6895-7355-4a93-B00E-2C351335B9C9}">
      <x15:slicerCaches>
        <x14:slicerCache r:id="rId10"/>
        <x14:slicerCache r:id="rId11"/>
      </x15:slicerCaches>
    </ext>
  </extLst>
</workbook>
</file>

<file path=xl/comments1.xml><?xml version="1.0" encoding="utf-8"?>
<comments xmlns:r="http://schemas.openxmlformats.org/officeDocument/2006/relationships" xmlns="http://schemas.openxmlformats.org/spreadsheetml/2006/main" xmlns:xr="http://schemas.microsoft.com/office/spreadsheetml/2014/revision">
  <authors>
    <author/>
  </authors>
  <commentList>
    <comment authorId="0" ref="D3">
      <text>
        <t xml:space="preserve">Write any notes you have about the ambassador.</t>
      </text>
    </comment>
    <comment authorId="0" ref="F3">
      <text>
        <t xml:space="preserve">Names of the people a given ambassador referred. Auto-populates from the "ReferralSales" sheet. </t>
      </text>
    </comment>
    <comment authorId="0" ref="G3">
      <text>
        <t xml:space="preserve">Automatically shows the total number of times the ambassador's name is listed on the "referrals" sheet.</t>
      </text>
    </comment>
    <comment authorId="0" ref="H3">
      <text>
        <t xml:space="preserve">Total sales an ambassador is responsible for, across all their referrals. 
***Input the ambassador's name (from column A) into the formula to complete the calculation. Paste it between the quotation marks where you see "INSERT AMBASSADOR NAME HERE."</t>
      </text>
    </comment>
    <comment authorId="0" ref="I3">
      <text>
        <t xml:space="preserve">Computes the rewards an ambassador has earned based on the reward rule formula you apply. In our example, the "fixed per referral" reward is applied.</t>
      </text>
    </comment>
    <comment authorId="0" ref="J3">
      <text>
        <t xml:space="preserve">Keep track of this manually.</t>
      </text>
    </comment>
    <comment authorId="0" ref="K3">
      <text>
        <t xml:space="preserve">Computes automatically</t>
      </text>
    </comment>
    <comment authorId="0" ref="L3">
      <text>
        <t xml:space="preserve">Keep track of this manually based on the data you put on the "Referral Sales" sheet.</t>
      </text>
    </comment>
    <comment authorId="0" ref="M3">
      <text>
        <t xml:space="preserve">Manually enter the amount you'd like to pay out per referral if using the fixed amount reward rule. It's best to keep this consistent for every ambassador.</t>
      </text>
    </comment>
    <comment authorId="0" ref="N3">
      <text>
        <t xml:space="preserve">Manually enter the percent you'd like to pay out per referral if using the percentage-of-sale reward rule. It's best to keep this consistent for every ambassador. Do NOT input the percent sign.</t>
      </text>
    </comment>
  </commentList>
</comments>
</file>

<file path=xl/comments2.xml><?xml version="1.0" encoding="utf-8"?>
<comments xmlns:r="http://schemas.openxmlformats.org/officeDocument/2006/relationships" xmlns="http://schemas.openxmlformats.org/spreadsheetml/2006/main" xmlns:xr="http://schemas.microsoft.com/office/spreadsheetml/2014/revision">
  <authors>
    <author/>
  </authors>
  <commentList>
    <comment authorId="0" ref="B3">
      <text>
        <t xml:space="preserve">Name and referral code of the ambassador who made the referral. You can copy this from the "Ambassador Name" column.</t>
      </text>
    </comment>
  </commentList>
</comments>
</file>

<file path=xl/sharedStrings.xml><?xml version="1.0" encoding="utf-8"?>
<sst xmlns="http://schemas.openxmlformats.org/spreadsheetml/2006/main" count="113" uniqueCount="98">
  <si>
    <t>How the Manual Referral Tracker Works</t>
  </si>
  <si>
    <r>
      <rPr>
        <rFont val="Roboto"/>
        <color rgb="FFFFFFFF"/>
        <sz val="14.0"/>
      </rPr>
      <t>Steps to Use the Referral Tracker:</t>
    </r>
    <r>
      <rPr>
        <rFont val="Roboto"/>
        <color rgb="FFFFFFFF"/>
        <sz val="12.0"/>
      </rPr>
      <t xml:space="preserve">
1.Add a program member's info in the "Program Members" sheet.
2. Set up Reward Rules by following instructions on the "Reward Rules" sheet.
3. When a member makes a referral, enter the referred person's information on the "Referral Sales" sheet. 
4. Don't forget! Tie referrals to a member by entering their name.
5. Track rewards: The sheet will calculate the revenue a member has brought in and the rewards they've earned. Manually enter the rewards you pay out, and the sheet will calculate the rewards you still owe.
</t>
    </r>
  </si>
  <si>
    <r>
      <rPr>
        <rFont val="Arial"/>
        <color rgb="FFFFFFFF"/>
        <sz val="14.0"/>
      </rPr>
      <t>Key Definitions</t>
    </r>
    <r>
      <rPr>
        <rFont val="Arial"/>
        <color rgb="FFFFFFFF"/>
        <sz val="12.0"/>
      </rPr>
      <t xml:space="preserve">
What is a Referring Member? </t>
    </r>
    <r>
      <rPr>
        <rFont val="Arial"/>
        <color rgb="FFFFFFFF"/>
      </rPr>
      <t xml:space="preserve">
</t>
    </r>
    <r>
      <rPr>
        <rFont val="Arial"/>
        <color rgb="FFFFFFFF"/>
        <sz val="12.0"/>
      </rPr>
      <t>Members are participants in your referral program. They could be existing customers, partners, or employees. They will share your business with peers, and earn rewards when their referrals purchase and mention their name.
What is a Referral (Referral Sale)?
Referrals are leads that your members bring in. They are associated with a member via the member's name.
What are Reward Rules? 
Reward rules define how much you'll pay your members, and how rewards are structured (fixed amount or percentage of a sale).</t>
    </r>
  </si>
  <si>
    <r>
      <rPr>
        <rFont val="Roboto"/>
        <b val="0"/>
        <color rgb="FFF3F3F3"/>
        <sz val="14.0"/>
      </rPr>
      <t xml:space="preserve">Using the Dashboard
</t>
    </r>
    <r>
      <rPr>
        <rFont val="Roboto"/>
        <b/>
        <color rgb="FFF3F3F3"/>
        <sz val="10.0"/>
      </rPr>
      <t xml:space="preserve">
</t>
    </r>
    <r>
      <rPr>
        <rFont val="Roboto"/>
        <b val="0"/>
        <color rgb="FFF3F3F3"/>
        <sz val="12.0"/>
      </rPr>
      <t>Once you've started using your program, the dashboard tracks:
• Total revenue your program generates
• How many members have registered
• How many referrals you've generated 
• Total amount of referral rewards your members have earned 
• Total amount of rewards you still need to pay
Use the bar charts to check:
• Revenue by member
• Referrals by member
• Referrals by month/year</t>
    </r>
  </si>
  <si>
    <t>Other Important Tips</t>
  </si>
  <si>
    <t>Mouse over the notes on each sheet for more detailed tips on how to use different columns.</t>
  </si>
  <si>
    <t>GREEN columns auto-generate values, so don't edit them.</t>
  </si>
  <si>
    <t>PINK columns require you to input formula information; read the notes on these carefully.</t>
  </si>
  <si>
    <t>Created by Referral Rock</t>
  </si>
  <si>
    <t>Build an online referral program that automates referral program management</t>
  </si>
  <si>
    <t>Dashboard</t>
  </si>
  <si>
    <t>Referral Program Revenue</t>
  </si>
  <si>
    <t xml:space="preserve">Total number of: </t>
  </si>
  <si>
    <t>Program Members</t>
  </si>
  <si>
    <t>Referrals</t>
  </si>
  <si>
    <t>Rewards Earned</t>
  </si>
  <si>
    <t>Rewards Owed</t>
  </si>
  <si>
    <t>Register Members ➜</t>
  </si>
  <si>
    <t>1. Add members' info under "Member Name," "Email," and "Phone."
2. Add the date they joined the program under "Registered Date." 
3. To properly track the revenue a member brings in, copy the "Member Name" and paste it into the "Total Sales Revenue" formula in their given row.</t>
  </si>
  <si>
    <t>GREEN columns auto-generate values, so don't edit them.
PINK columns require you to input formula information; read the notes on these carefully.</t>
  </si>
  <si>
    <t>Manage Member Rewards ➜</t>
  </si>
  <si>
    <t>1. Input the amount you'd like to pay per referral in the correct "Reward Rules" column.
2. Apply your chosen reward rule (from "Reward Rules" sheet) to the "Total Rewards Earned" column.
3. The sheet will automatically calculate rewards earned.</t>
  </si>
  <si>
    <t>Member Name</t>
  </si>
  <si>
    <t>Email</t>
  </si>
  <si>
    <t>Phone</t>
  </si>
  <si>
    <t>Internal Notes</t>
  </si>
  <si>
    <t>Registered Date</t>
  </si>
  <si>
    <t xml:space="preserve"> Referral Sales</t>
  </si>
  <si>
    <t>Total Referrals</t>
  </si>
  <si>
    <t>Total Sales Revenue</t>
  </si>
  <si>
    <t>Total Rewards Earned</t>
  </si>
  <si>
    <t>Rewards Sent</t>
  </si>
  <si>
    <t>Balance Owed</t>
  </si>
  <si>
    <t>Last Referral Sale</t>
  </si>
  <si>
    <t>Reward Rule - Fixed per Referral</t>
  </si>
  <si>
    <t>Reward Rule - Percentage of Sale</t>
  </si>
  <si>
    <t>Jake Frome</t>
  </si>
  <si>
    <t>jake@statefarm.com</t>
  </si>
  <si>
    <t>(110) 111-2222</t>
  </si>
  <si>
    <t>Audrey Kenn</t>
  </si>
  <si>
    <t>audrey@77msg.com</t>
  </si>
  <si>
    <t>(110) 123-1234</t>
  </si>
  <si>
    <t>James Babee</t>
  </si>
  <si>
    <t>james@example.com</t>
  </si>
  <si>
    <t>(110) 123-4567</t>
  </si>
  <si>
    <t>Zaniyah Ibarra</t>
  </si>
  <si>
    <t>wmszeliga@yahoo.com</t>
  </si>
  <si>
    <t>(803) 892-8383</t>
  </si>
  <si>
    <t>Shiloh Huff</t>
  </si>
  <si>
    <t>whimsy@aol.com</t>
  </si>
  <si>
    <t>Cloe Andrade</t>
  </si>
  <si>
    <t>jeteve@me.com</t>
  </si>
  <si>
    <t>(953) 841-0704</t>
  </si>
  <si>
    <t>Lauren Gibbs</t>
  </si>
  <si>
    <t>jacks@yahoo.com</t>
  </si>
  <si>
    <t>(884) 863-7742</t>
  </si>
  <si>
    <t>Anabel Yu</t>
  </si>
  <si>
    <t>gfody@optonline.net</t>
  </si>
  <si>
    <t>(256) 186 5171</t>
  </si>
  <si>
    <t>Sneha Perez</t>
  </si>
  <si>
    <t>erynf@verizon.net</t>
  </si>
  <si>
    <t>Bryna McCarty</t>
  </si>
  <si>
    <t>gavollink@msn.com</t>
  </si>
  <si>
    <t>(780) 908-3228</t>
  </si>
  <si>
    <t>Clinton Waller</t>
  </si>
  <si>
    <t>pfitza@verizon.net</t>
  </si>
  <si>
    <t>(214) 957-2289</t>
  </si>
  <si>
    <t>Miranda Boyle</t>
  </si>
  <si>
    <t>tbusch@yahoo.ca</t>
  </si>
  <si>
    <t>Katrice Salazar</t>
  </si>
  <si>
    <t>mssal@verizon.net</t>
  </si>
  <si>
    <t>(660) 123-0704</t>
  </si>
  <si>
    <t>Register Referrals ➜</t>
  </si>
  <si>
    <r>
      <rPr>
        <rFont val="Roboto"/>
        <b/>
        <color rgb="FFF3F3F3"/>
        <sz val="10.0"/>
      </rPr>
      <t xml:space="preserve">1. </t>
    </r>
    <r>
      <rPr>
        <rFont val="Roboto"/>
        <b val="0"/>
        <color rgb="FFF3F3F3"/>
        <sz val="10.0"/>
      </rPr>
      <t>Log a referral's name, amount of their purchase, and the date they made a purchase. Log their Order ID if you wish.
2. Check the name of the member who referred them.
3. Log the member who referred them under "</t>
    </r>
    <r>
      <rPr>
        <rFont val="Roboto"/>
        <b/>
        <color rgb="FFF3F3F3"/>
        <sz val="10.0"/>
      </rPr>
      <t xml:space="preserve">Program Member (Referrer)." </t>
    </r>
    <r>
      <rPr>
        <rFont val="Roboto"/>
        <b val="0"/>
        <color rgb="FFF3F3F3"/>
        <sz val="10.0"/>
      </rPr>
      <t xml:space="preserve">This will link a referral with the member who sent them for data monitoring.
</t>
    </r>
    <r>
      <rPr>
        <rFont val="Roboto"/>
        <b/>
        <i/>
        <color rgb="FFF3F3F3"/>
        <sz val="10.0"/>
      </rPr>
      <t>You'll need to manually fill out all the columns below.</t>
    </r>
  </si>
  <si>
    <t>Referral Name</t>
  </si>
  <si>
    <t>Program Member (Referrer) Name</t>
  </si>
  <si>
    <t>Order ID</t>
  </si>
  <si>
    <t>Sale Amount</t>
  </si>
  <si>
    <t>Date of sale</t>
  </si>
  <si>
    <t>Month/Year of sale</t>
  </si>
  <si>
    <t>Marion Testing</t>
  </si>
  <si>
    <t>Andres Sample</t>
  </si>
  <si>
    <t>Callie Scott</t>
  </si>
  <si>
    <t>Simmy Jackson</t>
  </si>
  <si>
    <t>PJ Farrar</t>
  </si>
  <si>
    <t>Brock Shelton</t>
  </si>
  <si>
    <t>Bram Kirk</t>
  </si>
  <si>
    <t>Matilda Hale</t>
  </si>
  <si>
    <t>Anneliese Francis</t>
  </si>
  <si>
    <t>Eli Giles</t>
  </si>
  <si>
    <t>Oliver Church</t>
  </si>
  <si>
    <t>Justin Briggs</t>
  </si>
  <si>
    <t>Drake Hooper</t>
  </si>
  <si>
    <t>Reward Rules</t>
  </si>
  <si>
    <t>RR Tips  ➜</t>
  </si>
  <si>
    <t>The formulas on this sheet define how much you'll pay your referral program members.
Choose from a fixed reward amount or a percentage of each sale.
Fixed rewards work well when sale amounts are consistent.
Percentage rewards ensure that higher-value sales give members bigger rewards.</t>
  </si>
  <si>
    <r>
      <rPr>
        <rFont val="Arial"/>
        <b/>
        <color theme="1"/>
      </rPr>
      <t xml:space="preserve">For a fixed reward:
</t>
    </r>
    <r>
      <rPr>
        <rFont val="Arial"/>
        <color theme="1"/>
      </rPr>
      <t>Apply formula in B2 to "Total Rewards Earned" on the "Program Members" sheet.
Replace cell numbers in formula as needed to apply the rule to a given member.
Change value of  the fixed reward rule as needed on the "Program Members" sheet.</t>
    </r>
  </si>
  <si>
    <r>
      <rPr>
        <rFont val="Arial"/>
        <b/>
        <color theme="1"/>
      </rPr>
      <t xml:space="preserve">For a percentage reward: </t>
    </r>
    <r>
      <rPr>
        <rFont val="Arial"/>
        <color theme="1"/>
      </rPr>
      <t xml:space="preserve">
Apply formula in B3 to "Total Rewards Earned" on the "Program Members" sheet
Replace cell numbers in formula as needed to apply the rule to a given member.
Change value of the percentage reward rule as needed on the "Program Members" sheet.</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</si>
</sst>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00"/>
    <numFmt numFmtId="165" formatCode="&quot;$&quot;#,##0"/>
    <numFmt numFmtId="166" formatCode="m/d/yyyy"/>
    <numFmt numFmtId="167" formatCode="m/d/yyyy h:mm am/pm"/>
    <numFmt numFmtId="168" formatCode="M/d/yyyy"/>
    <numFmt numFmtId="169" formatCode="mmmm yyyy"/>
  </numFmts>
  <fonts count="51">
    <font>
      <sz val="10.0"/>
      <color rgb="FF000000"/>
      <name val="Arial"/>
      <scheme val="minor"/>
    </font>
    <font>
      <sz val="20.0"/>
      <color rgb="FFF3F3F3"/>
      <name val="Roboto"/>
    </font>
    <font>
      <b/>
      <sz val="17.0"/>
      <color rgb="FFFFFFFF"/>
      <name val="Roboto"/>
    </font>
    <font>
      <b/>
      <sz val="10.0"/>
      <color rgb="FFFFFFFF"/>
      <name val="Roboto"/>
    </font>
    <font>
      <b/>
      <sz val="10.0"/>
      <color rgb="FFF3F3F3"/>
      <name val="Roboto"/>
    </font>
    <font>
      <sz val="12.0"/>
      <color rgb="FFFFFFFF"/>
      <name val="Roboto"/>
    </font>
    <font>
      <color theme="0"/>
      <name val="Arial"/>
      <scheme val="minor"/>
    </font>
    <font>
      <sz val="14.0"/>
      <color rgb="FFFFFFFF"/>
      <name val="Roboto"/>
    </font>
    <font>
      <sz val="11.0"/>
      <color rgb="FFFFFFFF"/>
      <name val="Roboto"/>
    </font>
    <font>
      <b/>
      <sz val="12.0"/>
      <color rgb="FF666666"/>
      <name val="Roboto"/>
    </font>
    <font>
      <sz val="12.0"/>
      <color rgb="FF000000"/>
      <name val="Roboto"/>
    </font>
    <font>
      <u/>
      <sz val="10.0"/>
      <color theme="0"/>
      <name val="Roboto"/>
    </font>
    <font>
      <sz val="10.0"/>
      <color rgb="FFFFFFFF"/>
      <name val="Roboto"/>
    </font>
    <font>
      <color theme="1"/>
      <name val="Roboto"/>
    </font>
    <font>
      <b/>
      <sz val="18.0"/>
      <color rgb="FFFFFFFF"/>
      <name val="Roboto"/>
    </font>
    <font>
      <sz val="12.0"/>
      <color rgb="FFF3F3F3"/>
      <name val="Roboto"/>
    </font>
    <font>
      <sz val="30.0"/>
      <color rgb="FFF3F3F3"/>
      <name val="Roboto"/>
    </font>
    <font>
      <b/>
      <color rgb="FF303F46"/>
      <name val="Roboto"/>
    </font>
    <font>
      <b/>
      <color rgb="FF888888"/>
      <name val="Roboto"/>
    </font>
    <font>
      <b/>
      <sz val="30.0"/>
      <color rgb="FF888888"/>
      <name val="Roboto"/>
    </font>
    <font>
      <sz val="30.0"/>
      <color theme="1"/>
      <name val="Roboto"/>
    </font>
    <font>
      <color rgb="FF3D4DB7"/>
      <name val="Roboto"/>
    </font>
    <font>
      <sz val="21.0"/>
      <color rgb="FF3D4DB7"/>
      <name val="Roboto"/>
    </font>
    <font>
      <b/>
      <color rgb="FF3D4DB7"/>
      <name val="Roboto"/>
    </font>
    <font>
      <sz val="17.0"/>
      <color rgb="FF3D4DB7"/>
      <name val="Roboto"/>
    </font>
    <font>
      <sz val="30.0"/>
      <color rgb="FF3D4DB7"/>
      <name val="Roboto"/>
    </font>
    <font>
      <sz val="9.0"/>
      <color rgb="FF3D4DB7"/>
      <name val="Roboto"/>
    </font>
    <font>
      <b/>
      <sz val="42.0"/>
      <color rgb="FF888888"/>
      <name val="Arial"/>
      <scheme val="minor"/>
    </font>
    <font>
      <sz val="18.0"/>
      <color rgb="FF2196F3"/>
      <name val="Roboto"/>
    </font>
    <font>
      <b/>
      <sz val="24.0"/>
      <color rgb="FF303F46"/>
      <name val="Roboto"/>
    </font>
    <font>
      <sz val="13.0"/>
      <color rgb="FF3D4DB7"/>
      <name val="Roboto"/>
    </font>
    <font>
      <sz val="13.0"/>
      <color rgb="FF1C4587"/>
      <name val="Roboto"/>
    </font>
    <font>
      <b/>
      <sz val="24.0"/>
      <color rgb="FF363636"/>
      <name val="Roboto"/>
    </font>
    <font/>
    <font>
      <b/>
      <color rgb="FF363636"/>
      <name val="Roboto"/>
    </font>
    <font>
      <color theme="1"/>
      <name val="Arial"/>
      <scheme val="minor"/>
    </font>
    <font>
      <b/>
      <sz val="10.0"/>
      <color theme="1"/>
      <name val="Roboto"/>
    </font>
    <font>
      <b/>
      <sz val="12.0"/>
      <color rgb="FF2E404D"/>
      <name val="Roboto"/>
    </font>
    <font>
      <sz val="9.0"/>
      <color rgb="FF2196F3"/>
      <name val="Roboto"/>
    </font>
    <font>
      <color rgb="FF2196F3"/>
      <name val="Roboto"/>
    </font>
    <font>
      <sz val="10.0"/>
      <color rgb="FF2E404D"/>
      <name val="Roboto"/>
    </font>
    <font>
      <b/>
      <sz val="20.0"/>
      <color rgb="FF303F46"/>
      <name val="Roboto"/>
    </font>
    <font>
      <color rgb="FF363636"/>
      <name val="Roboto"/>
    </font>
    <font>
      <sz val="10.0"/>
      <color rgb="FF363636"/>
      <name val="Roboto"/>
    </font>
    <font>
      <i/>
      <sz val="30.0"/>
      <color rgb="FF888888"/>
      <name val="Roboto"/>
    </font>
    <font>
      <color rgb="FFFFFFFF"/>
      <name val="Roboto"/>
    </font>
    <font>
      <sz val="30.0"/>
      <color rgb="FF363636"/>
      <name val="Roboto"/>
    </font>
    <font>
      <sz val="10.0"/>
      <color rgb="FFF3F3F3"/>
      <name val="Roboto"/>
    </font>
    <font>
      <b/>
      <color theme="1"/>
      <name val="Arial"/>
      <scheme val="minor"/>
    </font>
    <font>
      <color theme="1"/>
      <name val="Arial"/>
    </font>
    <font>
      <sz val="11.0"/>
      <color rgb="FF0C0D0E"/>
      <name val="-apple-system"/>
    </font>
  </fonts>
  <fills count="7">
    <fill>
      <patternFill patternType="none"/>
    </fill>
    <fill>
      <patternFill patternType="lightGray"/>
    </fill>
    <fill>
      <patternFill patternType="solid">
        <fgColor rgb="FF3D4DB7"/>
        <bgColor rgb="FF3D4DB7"/>
      </patternFill>
    </fill>
    <fill>
      <patternFill patternType="solid">
        <fgColor rgb="FFB6D7A8"/>
        <bgColor rgb="FFB6D7A8"/>
      </patternFill>
    </fill>
    <fill>
      <patternFill patternType="solid">
        <fgColor rgb="FFEAD1DC"/>
        <bgColor rgb="FFEAD1DC"/>
      </patternFill>
    </fill>
    <fill>
      <patternFill patternType="solid">
        <fgColor rgb="FFFFFFFF"/>
        <bgColor rgb="FFFFFFFF"/>
      </patternFill>
    </fill>
    <fill>
      <patternFill patternType="solid">
        <fgColor rgb="FFEFEFF1"/>
        <bgColor rgb="FFEFEFF1"/>
      </patternFill>
    </fill>
  </fills>
  <borders count="14">
    <border/>
    <border>
      <left style="thin">
        <color rgb="FF3D4DB7"/>
      </left>
      <right style="thin">
        <color rgb="FF3D4DB7"/>
      </right>
      <top style="thin">
        <color rgb="FF3D4DB7"/>
      </top>
    </border>
    <border>
      <top style="thin">
        <color rgb="FF3D4DB7"/>
      </top>
    </border>
    <border>
      <right style="thin">
        <color rgb="FF3D4DB7"/>
      </right>
      <top style="thin">
        <color rgb="FF3D4DB7"/>
      </top>
    </border>
    <border>
      <left style="thin">
        <color rgb="FF3D4DB7"/>
      </left>
      <right style="thin">
        <color rgb="FF3D4DB7"/>
      </right>
    </border>
    <border>
      <right style="thin">
        <color rgb="FF3D4DB7"/>
      </right>
    </border>
    <border>
      <left style="thin">
        <color rgb="FF3D4DB7"/>
      </left>
      <right style="thin">
        <color rgb="FF3D4DB7"/>
      </right>
      <bottom style="thin">
        <color rgb="FF3D4DB7"/>
      </bottom>
    </border>
    <border>
      <bottom style="thin">
        <color rgb="FF3D4DB7"/>
      </bottom>
    </border>
    <border>
      <right style="thin">
        <color rgb="FF3D4DB7"/>
      </right>
      <bottom style="thin">
        <color rgb="FF3D4DB7"/>
      </bottom>
    </border>
    <border>
      <right style="thin">
        <color rgb="FFFFFFFF"/>
      </right>
      <top style="thin">
        <color rgb="FF3D4DB7"/>
      </top>
    </border>
    <border>
      <right style="thin">
        <color rgb="FFFFFFFF"/>
      </right>
    </border>
    <border>
      <right style="thin">
        <color rgb="FFFFFFFF"/>
      </right>
      <bottom style="thin">
        <color rgb="FF3D4DB7"/>
      </bottom>
    </border>
    <border>
      <bottom style="dotted">
        <color rgb="FF363636"/>
      </bottom>
    </border>
    <border>
      <top style="thin">
        <color rgb="FFD9D9D9"/>
      </top>
    </border>
  </borders>
  <cellStyleXfs count="1">
    <xf borderId="0" fillId="0" fontId="0" numFmtId="0" applyAlignment="1" applyFont="1"/>
  </cellStyleXfs>
  <cellXfs count="121">
    <xf borderId="0" fillId="0" fontId="0" numFmtId="0" xfId="0" applyAlignment="1" applyFont="1">
      <alignment readingOrder="0" shrinkToFit="0" vertical="bottom" wrapText="0"/>
    </xf>
    <xf borderId="0" fillId="2" fontId="1" numFmtId="0" xfId="0" applyAlignment="1" applyFill="1" applyFont="1">
      <alignment readingOrder="0" shrinkToFit="0" vertical="center" wrapText="1"/>
    </xf>
    <xf borderId="0" fillId="2" fontId="2" numFmtId="0" xfId="0" applyAlignment="1" applyFont="1">
      <alignment readingOrder="0" shrinkToFit="0" vertical="center" wrapText="1"/>
    </xf>
    <xf borderId="0" fillId="2" fontId="3" numFmtId="0" xfId="0" applyAlignment="1" applyFont="1">
      <alignment readingOrder="0" shrinkToFit="0" vertical="center" wrapText="1"/>
    </xf>
    <xf borderId="0" fillId="2" fontId="4" numFmtId="0" xfId="0" applyAlignment="1" applyFont="1">
      <alignment horizontal="left" readingOrder="0" shrinkToFit="0" vertical="center" wrapText="1"/>
    </xf>
    <xf borderId="0" fillId="2" fontId="1" numFmtId="0" xfId="0" applyAlignment="1" applyFont="1">
      <alignment readingOrder="0" shrinkToFit="0" vertical="top" wrapText="1"/>
    </xf>
    <xf borderId="0" fillId="2" fontId="5" numFmtId="0" xfId="0" applyAlignment="1" applyFont="1">
      <alignment readingOrder="0" shrinkToFit="0" vertical="top" wrapText="1"/>
    </xf>
    <xf borderId="0" fillId="2" fontId="3" numFmtId="0" xfId="0" applyAlignment="1" applyFont="1">
      <alignment readingOrder="0" shrinkToFit="0" vertical="top" wrapText="1"/>
    </xf>
    <xf borderId="0" fillId="2" fontId="6" numFmtId="0" xfId="0" applyAlignment="1" applyFont="1">
      <alignment readingOrder="0" shrinkToFit="0" vertical="top" wrapText="1"/>
    </xf>
    <xf borderId="0" fillId="2" fontId="4" numFmtId="0" xfId="0" applyAlignment="1" applyFont="1">
      <alignment horizontal="left" readingOrder="0" shrinkToFit="0" vertical="top" wrapText="1"/>
    </xf>
    <xf borderId="0" fillId="2" fontId="2" numFmtId="0" xfId="0" applyAlignment="1" applyFont="1">
      <alignment readingOrder="0" shrinkToFit="0" vertical="top" wrapText="1"/>
    </xf>
    <xf borderId="0" fillId="2" fontId="7" numFmtId="0" xfId="0" applyAlignment="1" applyFont="1">
      <alignment readingOrder="0" shrinkToFit="0" vertical="top" wrapText="1"/>
    </xf>
    <xf borderId="0" fillId="2" fontId="8" numFmtId="0" xfId="0" applyAlignment="1" applyFont="1">
      <alignment readingOrder="0" shrinkToFit="0" vertical="top" wrapText="1"/>
    </xf>
    <xf borderId="0" fillId="3" fontId="9" numFmtId="0" xfId="0" applyAlignment="1" applyFill="1" applyFont="1">
      <alignment readingOrder="0" shrinkToFit="0" vertical="center" wrapText="1"/>
    </xf>
    <xf borderId="0" fillId="4" fontId="10" numFmtId="0" xfId="0" applyAlignment="1" applyFill="1" applyFont="1">
      <alignment readingOrder="0" shrinkToFit="0" vertical="center" wrapText="1"/>
    </xf>
    <xf borderId="0" fillId="2" fontId="3" numFmtId="0" xfId="0" applyAlignment="1" applyFont="1">
      <alignment readingOrder="0" shrinkToFit="0" vertical="center" wrapText="1"/>
    </xf>
    <xf borderId="0" fillId="2" fontId="11" numFmtId="0" xfId="0" applyAlignment="1" applyFont="1">
      <alignment readingOrder="0" shrinkToFit="0" vertical="top" wrapText="1"/>
    </xf>
    <xf borderId="0" fillId="2" fontId="12" numFmtId="0" xfId="0" applyAlignment="1" applyFont="1">
      <alignment readingOrder="0" shrinkToFit="0" vertical="center" wrapText="1"/>
    </xf>
    <xf borderId="0" fillId="2" fontId="13" numFmtId="0" xfId="0" applyAlignment="1" applyFont="1">
      <alignment shrinkToFit="0" vertical="center" wrapText="0"/>
    </xf>
    <xf borderId="0" fillId="2" fontId="14" numFmtId="0" xfId="0" applyAlignment="1" applyFont="1">
      <alignment readingOrder="0" shrinkToFit="0" vertical="center" wrapText="0"/>
    </xf>
    <xf borderId="0" fillId="2" fontId="15" numFmtId="0" xfId="0" applyAlignment="1" applyFont="1">
      <alignment readingOrder="0" shrinkToFit="0" vertical="center" wrapText="0"/>
    </xf>
    <xf borderId="0" fillId="2" fontId="16" numFmtId="0" xfId="0" applyAlignment="1" applyFont="1">
      <alignment readingOrder="0" shrinkToFit="0" vertical="center" wrapText="0"/>
    </xf>
    <xf borderId="0" fillId="5" fontId="13" numFmtId="0" xfId="0" applyAlignment="1" applyFill="1" applyFont="1">
      <alignment shrinkToFit="0" vertical="center" wrapText="0"/>
    </xf>
    <xf borderId="0" fillId="5" fontId="17" numFmtId="0" xfId="0" applyAlignment="1" applyFont="1">
      <alignment horizontal="left" readingOrder="0" shrinkToFit="0" vertical="center" wrapText="0"/>
    </xf>
    <xf borderId="0" fillId="5" fontId="18" numFmtId="0" xfId="0" applyAlignment="1" applyFont="1">
      <alignment shrinkToFit="0" vertical="center" wrapText="0"/>
    </xf>
    <xf borderId="0" fillId="5" fontId="19" numFmtId="0" xfId="0" applyAlignment="1" applyFont="1">
      <alignment shrinkToFit="0" vertical="center" wrapText="0"/>
    </xf>
    <xf borderId="0" fillId="5" fontId="13" numFmtId="0" xfId="0" applyAlignment="1" applyFont="1">
      <alignment horizontal="left" shrinkToFit="0" vertical="center" wrapText="0"/>
    </xf>
    <xf borderId="0" fillId="5" fontId="20" numFmtId="0" xfId="0" applyAlignment="1" applyFont="1">
      <alignment horizontal="left" shrinkToFit="0" vertical="center" wrapText="0"/>
    </xf>
    <xf borderId="0" fillId="0" fontId="13" numFmtId="0" xfId="0" applyAlignment="1" applyFont="1">
      <alignment shrinkToFit="0" vertical="center" wrapText="0"/>
    </xf>
    <xf borderId="0" fillId="0" fontId="20" numFmtId="0" xfId="0" applyAlignment="1" applyFont="1">
      <alignment shrinkToFit="0" vertical="center" wrapText="0"/>
    </xf>
    <xf borderId="0" fillId="0" fontId="21" numFmtId="0" xfId="0" applyAlignment="1" applyFont="1">
      <alignment shrinkToFit="0" vertical="center" wrapText="0"/>
    </xf>
    <xf borderId="0" fillId="5" fontId="22" numFmtId="0" xfId="0" applyAlignment="1" applyFont="1">
      <alignment horizontal="left" readingOrder="0" shrinkToFit="0" vertical="center" wrapText="0"/>
    </xf>
    <xf borderId="0" fillId="5" fontId="23" numFmtId="0" xfId="0" applyAlignment="1" applyFont="1">
      <alignment shrinkToFit="0" vertical="center" wrapText="0"/>
    </xf>
    <xf borderId="0" fillId="5" fontId="24" numFmtId="0" xfId="0" applyAlignment="1" applyFont="1">
      <alignment horizontal="left" readingOrder="0" shrinkToFit="0" vertical="center" wrapText="0"/>
    </xf>
    <xf borderId="0" fillId="5" fontId="25" numFmtId="0" xfId="0" applyAlignment="1" applyFont="1">
      <alignment shrinkToFit="0" vertical="center" wrapText="0"/>
    </xf>
    <xf borderId="0" fillId="5" fontId="21" numFmtId="0" xfId="0" applyAlignment="1" applyFont="1">
      <alignment shrinkToFit="0" vertical="center" wrapText="0"/>
    </xf>
    <xf borderId="0" fillId="5" fontId="26" numFmtId="0" xfId="0" applyAlignment="1" applyFont="1">
      <alignment horizontal="left" readingOrder="0" shrinkToFit="0" vertical="center" wrapText="0"/>
    </xf>
    <xf borderId="0" fillId="5" fontId="27" numFmtId="164" xfId="0" applyAlignment="1" applyFont="1" applyNumberFormat="1">
      <alignment readingOrder="0" shrinkToFit="0" vertical="center" wrapText="0"/>
    </xf>
    <xf borderId="1" fillId="5" fontId="28" numFmtId="0" xfId="0" applyAlignment="1" applyBorder="1" applyFont="1">
      <alignment horizontal="right" readingOrder="0" shrinkToFit="0" vertical="center" wrapText="0"/>
    </xf>
    <xf borderId="2" fillId="5" fontId="29" numFmtId="0" xfId="0" applyAlignment="1" applyBorder="1" applyFont="1">
      <alignment horizontal="center" readingOrder="0" shrinkToFit="0" vertical="center" wrapText="0"/>
    </xf>
    <xf borderId="2" fillId="5" fontId="30" numFmtId="0" xfId="0" applyAlignment="1" applyBorder="1" applyFont="1">
      <alignment horizontal="left" readingOrder="0" shrinkToFit="0" vertical="center" wrapText="0"/>
    </xf>
    <xf borderId="3" fillId="5" fontId="31" numFmtId="0" xfId="0" applyAlignment="1" applyBorder="1" applyFont="1">
      <alignment horizontal="center" readingOrder="0" shrinkToFit="0" vertical="center" wrapText="0"/>
    </xf>
    <xf borderId="0" fillId="5" fontId="32" numFmtId="165" xfId="0" applyAlignment="1" applyFont="1" applyNumberFormat="1">
      <alignment horizontal="center" readingOrder="0" shrinkToFit="0" vertical="center" wrapText="0"/>
    </xf>
    <xf borderId="4" fillId="0" fontId="33" numFmtId="0" xfId="0" applyBorder="1" applyFont="1"/>
    <xf borderId="5" fillId="0" fontId="33" numFmtId="0" xfId="0" applyBorder="1" applyFont="1"/>
    <xf borderId="6" fillId="0" fontId="33" numFmtId="0" xfId="0" applyBorder="1" applyFont="1"/>
    <xf borderId="7" fillId="0" fontId="33" numFmtId="0" xfId="0" applyBorder="1" applyFont="1"/>
    <xf borderId="8" fillId="0" fontId="33" numFmtId="0" xfId="0" applyBorder="1" applyFont="1"/>
    <xf borderId="0" fillId="5" fontId="34" numFmtId="0" xfId="0" applyAlignment="1" applyFont="1">
      <alignment horizontal="center" readingOrder="0" shrinkToFit="0" vertical="center" wrapText="0"/>
    </xf>
    <xf borderId="0" fillId="0" fontId="13" numFmtId="0" xfId="0" applyAlignment="1" applyFont="1">
      <alignment shrinkToFit="0" wrapText="0"/>
    </xf>
    <xf borderId="0" fillId="0" fontId="20" numFmtId="0" xfId="0" applyAlignment="1" applyFont="1">
      <alignment shrinkToFit="0" wrapText="0"/>
    </xf>
    <xf borderId="2" fillId="5" fontId="29" numFmtId="164" xfId="0" applyAlignment="1" applyBorder="1" applyFont="1" applyNumberFormat="1">
      <alignment horizontal="center" readingOrder="0" shrinkToFit="0" vertical="center" wrapText="0"/>
    </xf>
    <xf borderId="9" fillId="5" fontId="29" numFmtId="164" xfId="0" applyAlignment="1" applyBorder="1" applyFont="1" applyNumberFormat="1">
      <alignment horizontal="center" readingOrder="0" shrinkToFit="0" vertical="center" wrapText="0"/>
    </xf>
    <xf borderId="10" fillId="0" fontId="33" numFmtId="0" xfId="0" applyBorder="1" applyFont="1"/>
    <xf borderId="11" fillId="0" fontId="33" numFmtId="0" xfId="0" applyBorder="1" applyFont="1"/>
    <xf borderId="0" fillId="6" fontId="13" numFmtId="0" xfId="0" applyAlignment="1" applyFill="1" applyFont="1">
      <alignment shrinkToFit="0" wrapText="0"/>
    </xf>
    <xf borderId="0" fillId="6" fontId="13" numFmtId="0" xfId="0" applyAlignment="1" applyFont="1">
      <alignment shrinkToFit="0" vertical="center" wrapText="0"/>
    </xf>
    <xf borderId="0" fillId="6" fontId="20" numFmtId="0" xfId="0" applyAlignment="1" applyFont="1">
      <alignment shrinkToFit="0" wrapText="0"/>
    </xf>
    <xf borderId="0" fillId="6" fontId="20" numFmtId="0" xfId="0" applyAlignment="1" applyFont="1">
      <alignment shrinkToFit="0" vertical="center" wrapText="0"/>
    </xf>
    <xf borderId="0" fillId="0" fontId="13" numFmtId="0" xfId="0" applyAlignment="1" applyFont="1">
      <alignment horizontal="center" shrinkToFit="0" vertical="center" wrapText="0"/>
    </xf>
    <xf borderId="0" fillId="6" fontId="35" numFmtId="0" xfId="0" applyFont="1"/>
    <xf borderId="0" fillId="6" fontId="36" numFmtId="0" xfId="0" applyAlignment="1" applyFont="1">
      <alignment horizontal="left" shrinkToFit="0" vertical="center" wrapText="0"/>
    </xf>
    <xf borderId="0" fillId="6" fontId="37" numFmtId="0" xfId="0" applyAlignment="1" applyFont="1">
      <alignment horizontal="left" shrinkToFit="0" vertical="center" wrapText="0"/>
    </xf>
    <xf borderId="0" fillId="6" fontId="37" numFmtId="0" xfId="0" applyAlignment="1" applyFont="1">
      <alignment horizontal="right" shrinkToFit="0" vertical="center" wrapText="0"/>
    </xf>
    <xf borderId="0" fillId="6" fontId="38" numFmtId="0" xfId="0" applyAlignment="1" applyFont="1">
      <alignment horizontal="left" readingOrder="0" shrinkToFit="0" vertical="center" wrapText="0"/>
    </xf>
    <xf borderId="0" fillId="6" fontId="39" numFmtId="0" xfId="0" applyAlignment="1" applyFont="1">
      <alignment horizontal="left" shrinkToFit="0" vertical="center" wrapText="0"/>
    </xf>
    <xf borderId="0" fillId="6" fontId="13" numFmtId="0" xfId="0" applyAlignment="1" applyFont="1">
      <alignment vertical="center"/>
    </xf>
    <xf borderId="12" fillId="6" fontId="40" numFmtId="0" xfId="0" applyAlignment="1" applyBorder="1" applyFont="1">
      <alignment shrinkToFit="0" vertical="center" wrapText="0"/>
    </xf>
    <xf borderId="0" fillId="6" fontId="28" numFmtId="0" xfId="0" applyAlignment="1" applyFont="1">
      <alignment horizontal="right" readingOrder="0" shrinkToFit="0" vertical="center" wrapText="0"/>
    </xf>
    <xf borderId="0" fillId="6" fontId="41" numFmtId="0" xfId="0" applyAlignment="1" applyFont="1">
      <alignment horizontal="left" readingOrder="0" shrinkToFit="0" vertical="center" wrapText="0"/>
    </xf>
    <xf borderId="0" fillId="5" fontId="32" numFmtId="0" xfId="0" applyAlignment="1" applyFont="1">
      <alignment horizontal="center" readingOrder="0" shrinkToFit="0" vertical="center" wrapText="0"/>
    </xf>
    <xf borderId="0" fillId="6" fontId="18" numFmtId="0" xfId="0" applyAlignment="1" applyFont="1">
      <alignment shrinkToFit="0" vertical="center" wrapText="0"/>
    </xf>
    <xf borderId="0" fillId="6" fontId="13" numFmtId="0" xfId="0" applyAlignment="1" applyFont="1">
      <alignment horizontal="left" shrinkToFit="0" vertical="center" wrapText="0"/>
    </xf>
    <xf borderId="0" fillId="5" fontId="21" numFmtId="0" xfId="0" applyAlignment="1" applyFont="1">
      <alignment horizontal="left" shrinkToFit="0" vertical="center" wrapText="0"/>
    </xf>
    <xf borderId="0" fillId="5" fontId="32" numFmtId="0" xfId="0" applyAlignment="1" applyFont="1">
      <alignment horizontal="center" readingOrder="0" shrinkToFit="0" textRotation="90" vertical="center" wrapText="0"/>
    </xf>
    <xf borderId="0" fillId="6" fontId="42" numFmtId="0" xfId="0" applyAlignment="1" applyFont="1">
      <alignment horizontal="right" readingOrder="0" shrinkToFit="0" vertical="center" wrapText="0"/>
    </xf>
    <xf borderId="0" fillId="5" fontId="13" numFmtId="0" xfId="0" applyAlignment="1" applyFont="1">
      <alignment horizontal="center" shrinkToFit="0" vertical="center" wrapText="0"/>
    </xf>
    <xf borderId="12" fillId="6" fontId="40" numFmtId="0" xfId="0" applyAlignment="1" applyBorder="1" applyFont="1">
      <alignment horizontal="left" readingOrder="0" shrinkToFit="0" vertical="center" wrapText="0"/>
    </xf>
    <xf borderId="0" fillId="0" fontId="13" numFmtId="0" xfId="0" applyAlignment="1" applyFont="1">
      <alignment horizontal="left" shrinkToFit="0" vertical="center" wrapText="0"/>
    </xf>
    <xf borderId="0" fillId="5" fontId="43" numFmtId="0" xfId="0" applyAlignment="1" applyFont="1">
      <alignment horizontal="center" readingOrder="0" shrinkToFit="0" vertical="center" wrapText="0"/>
    </xf>
    <xf borderId="0" fillId="6" fontId="44" numFmtId="0" xfId="0" applyAlignment="1" applyFont="1">
      <alignment horizontal="left" readingOrder="0" shrinkToFit="0" vertical="center" wrapText="0"/>
    </xf>
    <xf borderId="0" fillId="6" fontId="42" numFmtId="0" xfId="0" applyAlignment="1" applyFont="1">
      <alignment horizontal="left" readingOrder="0" shrinkToFit="0" vertical="center" wrapText="0"/>
    </xf>
    <xf borderId="0" fillId="6" fontId="42" numFmtId="165" xfId="0" applyAlignment="1" applyFont="1" applyNumberFormat="1">
      <alignment horizontal="left" readingOrder="0" shrinkToFit="0" vertical="center" wrapText="0"/>
    </xf>
    <xf borderId="0" fillId="0" fontId="42" numFmtId="165" xfId="0" applyAlignment="1" applyFont="1" applyNumberFormat="1">
      <alignment horizontal="left" readingOrder="0" shrinkToFit="0" vertical="center" wrapText="0"/>
    </xf>
    <xf borderId="0" fillId="0" fontId="32" numFmtId="0" xfId="0" applyAlignment="1" applyFont="1">
      <alignment horizontal="center" readingOrder="0" shrinkToFit="0" vertical="center" wrapText="0"/>
    </xf>
    <xf borderId="0" fillId="6" fontId="45" numFmtId="0" xfId="0" applyAlignment="1" applyFont="1">
      <alignment readingOrder="0" shrinkToFit="0" vertical="center" wrapText="0"/>
    </xf>
    <xf borderId="0" fillId="0" fontId="34" numFmtId="0" xfId="0" applyAlignment="1" applyFont="1">
      <alignment horizontal="center" readingOrder="0" shrinkToFit="0" vertical="center" wrapText="0"/>
    </xf>
    <xf borderId="0" fillId="0" fontId="34" numFmtId="0" xfId="0" applyAlignment="1" applyFont="1">
      <alignment horizontal="left" readingOrder="0" shrinkToFit="0" vertical="center" wrapText="0"/>
    </xf>
    <xf borderId="0" fillId="0" fontId="42" numFmtId="0" xfId="0" applyAlignment="1" applyFont="1">
      <alignment horizontal="left" readingOrder="0" shrinkToFit="0" vertical="center" wrapText="0"/>
    </xf>
    <xf borderId="0" fillId="0" fontId="46" numFmtId="0" xfId="0" applyAlignment="1" applyFont="1">
      <alignment horizontal="left" readingOrder="0" shrinkToFit="0" vertical="center" wrapText="0"/>
    </xf>
    <xf borderId="0" fillId="2" fontId="1" numFmtId="0" xfId="0" applyAlignment="1" applyFont="1">
      <alignment readingOrder="0" vertical="center"/>
    </xf>
    <xf borderId="0" fillId="2" fontId="14" numFmtId="0" xfId="0" applyAlignment="1" applyFont="1">
      <alignment readingOrder="0" vertical="center"/>
    </xf>
    <xf borderId="13" fillId="2" fontId="47" numFmtId="0" xfId="0" applyAlignment="1" applyBorder="1" applyFont="1">
      <alignment horizontal="center" readingOrder="0" vertical="center"/>
    </xf>
    <xf borderId="13" fillId="2" fontId="47" numFmtId="0" xfId="0" applyAlignment="1" applyBorder="1" applyFont="1">
      <alignment horizontal="left" readingOrder="0" shrinkToFit="0" vertical="center" wrapText="1"/>
    </xf>
    <xf borderId="13" fillId="0" fontId="33" numFmtId="0" xfId="0" applyBorder="1" applyFont="1"/>
    <xf borderId="13" fillId="2" fontId="15" numFmtId="0" xfId="0" applyAlignment="1" applyBorder="1" applyFont="1">
      <alignment readingOrder="0" vertical="center"/>
    </xf>
    <xf borderId="0" fillId="2" fontId="3" numFmtId="0" xfId="0" applyAlignment="1" applyFont="1">
      <alignment readingOrder="0" vertical="center"/>
    </xf>
    <xf borderId="0" fillId="2" fontId="47" numFmtId="0" xfId="0" applyAlignment="1" applyFont="1">
      <alignment horizontal="center" readingOrder="0" vertical="center"/>
    </xf>
    <xf borderId="0" fillId="2" fontId="47" numFmtId="0" xfId="0" applyAlignment="1" applyFont="1">
      <alignment horizontal="left" readingOrder="0" vertical="center"/>
    </xf>
    <xf borderId="13" fillId="2" fontId="47" numFmtId="0" xfId="0" applyAlignment="1" applyBorder="1" applyFont="1">
      <alignment horizontal="left" readingOrder="0" vertical="center"/>
    </xf>
    <xf borderId="0" fillId="0" fontId="48" numFmtId="0" xfId="0" applyAlignment="1" applyFont="1">
      <alignment readingOrder="0"/>
    </xf>
    <xf borderId="0" fillId="3" fontId="48" numFmtId="0" xfId="0" applyAlignment="1" applyFont="1">
      <alignment readingOrder="0"/>
    </xf>
    <xf borderId="0" fillId="4" fontId="48" numFmtId="0" xfId="0" applyAlignment="1" applyFont="1">
      <alignment readingOrder="0"/>
    </xf>
    <xf borderId="0" fillId="0" fontId="49" numFmtId="0" xfId="0" applyAlignment="1" applyFont="1">
      <alignment readingOrder="0" vertical="bottom"/>
    </xf>
    <xf borderId="0" fillId="0" fontId="35" numFmtId="0" xfId="0" applyAlignment="1" applyFont="1">
      <alignment readingOrder="0"/>
    </xf>
    <xf borderId="0" fillId="0" fontId="35" numFmtId="166" xfId="0" applyAlignment="1" applyFont="1" applyNumberFormat="1">
      <alignment readingOrder="0"/>
    </xf>
    <xf borderId="0" fillId="3" fontId="0" numFmtId="0" xfId="0" applyFont="1"/>
    <xf borderId="0" fillId="3" fontId="50" numFmtId="0" xfId="0" applyAlignment="1" applyFont="1">
      <alignment horizontal="left"/>
    </xf>
    <xf borderId="0" fillId="4" fontId="35" numFmtId="164" xfId="0" applyAlignment="1" applyFont="1" applyNumberFormat="1">
      <alignment readingOrder="0"/>
    </xf>
    <xf borderId="0" fillId="4" fontId="0" numFmtId="164" xfId="0" applyFont="1" applyNumberFormat="1"/>
    <xf borderId="0" fillId="0" fontId="35" numFmtId="164" xfId="0" applyAlignment="1" applyFont="1" applyNumberFormat="1">
      <alignment readingOrder="0"/>
    </xf>
    <xf borderId="0" fillId="3" fontId="35" numFmtId="164" xfId="0" applyAlignment="1" applyFont="1" applyNumberFormat="1">
      <alignment readingOrder="0"/>
    </xf>
    <xf borderId="0" fillId="0" fontId="35" numFmtId="165" xfId="0" applyAlignment="1" applyFont="1" applyNumberFormat="1">
      <alignment readingOrder="0"/>
    </xf>
    <xf borderId="0" fillId="0" fontId="49" numFmtId="0" xfId="0" applyAlignment="1" applyFont="1">
      <alignment vertical="bottom"/>
    </xf>
    <xf borderId="0" fillId="0" fontId="35" numFmtId="167" xfId="0" applyAlignment="1" applyFont="1" applyNumberFormat="1">
      <alignment readingOrder="0"/>
    </xf>
    <xf borderId="0" fillId="0" fontId="35" numFmtId="9" xfId="0" applyAlignment="1" applyFont="1" applyNumberFormat="1">
      <alignment readingOrder="0"/>
    </xf>
    <xf borderId="0" fillId="0" fontId="35" numFmtId="168" xfId="0" applyAlignment="1" applyFont="1" applyNumberFormat="1">
      <alignment readingOrder="0"/>
    </xf>
    <xf borderId="0" fillId="0" fontId="35" numFmtId="169" xfId="0" applyAlignment="1" applyFont="1" applyNumberFormat="1">
      <alignment readingOrder="0"/>
    </xf>
    <xf borderId="0" fillId="0" fontId="35" numFmtId="0" xfId="0" applyAlignment="1" applyFont="1">
      <alignment readingOrder="0" shrinkToFit="0" wrapText="1"/>
    </xf>
    <xf borderId="0" fillId="0" fontId="35" numFmtId="0" xfId="0" applyFont="1"/>
    <xf borderId="0" fillId="0" fontId="35" numFmtId="0" xfId="0" applyAlignment="1" applyFont="1">
      <alignment shrinkToFit="0" wrapText="1"/>
    </xf>
  </cellXfs>
  <cellStyles count="1">
    <cellStyle xfId="0" name="Normal" builtinId="0"/>
  </cellStyles>
  <dxfs count="1">
    <dxf>
      <font/>
      <fill>
        <patternFill patternType="none"/>
      </fill>
      <border/>
    </dxf>
  </dxfs>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11" Type="http://schemas.microsoft.com/office/2007/relationships/slicerCache" Target="slicerCaches/slicerCache2.xml"/><Relationship Id="rId10" Type="http://schemas.microsoft.com/office/2007/relationships/slicerCache" Target="slicerCaches/slicerCache1.xml"/><Relationship Id="rId9" Type="http://schemas.openxmlformats.org/officeDocument/2006/relationships/worksheet" Target="worksheets/sheet5.xml"/><Relationship Id="rId5" Type="http://schemas.openxmlformats.org/officeDocument/2006/relationships/worksheet" Target="worksheets/sheet1.xml"/><Relationship Id="rId6" Type="http://schemas.openxmlformats.org/officeDocument/2006/relationships/worksheet" Target="worksheets/sheet2.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4.png"/></Relationships>
</file>

<file path=xl/drawings/_rels/drawing2.xml.rels><?xml version="1.0" encoding="UTF-8" standalone="yes"?><Relationships xmlns="http://schemas.openxmlformats.org/package/2006/relationships"><Relationship Id="rId1" Type="http://schemas.openxmlformats.org/officeDocument/2006/relationships/image" Target="../media/Chart1.png"/><Relationship Id="rId2" Type="http://schemas.openxmlformats.org/officeDocument/2006/relationships/image" Target="../media/Chart2.png"/><Relationship Id="rId3" Type="http://schemas.openxmlformats.org/officeDocument/2006/relationships/image" Target="../media/Chart3.png"/><Relationship Id="rId4" Type="http://schemas.openxmlformats.org/officeDocument/2006/relationships/image" Target="../media/image2.png"/><Relationship Id="rId5" Type="http://schemas.openxmlformats.org/officeDocument/2006/relationships/image" Target="../media/image3.png"/><Relationship Id="rId6" Type="http://schemas.openxmlformats.org/officeDocument/2006/relationships/image" Target="../media/image1.png"/><Relationship Id="rId7"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0</xdr:colOff>
      <xdr:row>8</xdr:row>
      <xdr:rowOff>0</xdr:rowOff>
    </xdr:from>
    <xdr:ext cx="1476375" cy="200025"/>
    <xdr:pic>
      <xdr:nvPicPr>
        <xdr:cNvPr id="0" name="image4.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2</xdr:col>
      <xdr:colOff>28575</xdr:colOff>
      <xdr:row>13</xdr:row>
      <xdr:rowOff>276225</xdr:rowOff>
    </xdr:from>
    <xdr:ext cx="12830175" cy="1724025"/>
    <xdr:pic>
      <xdr:nvPicPr>
        <xdr:cNvPr id="956915888" name="Chart1" title="Chart">
          <a:extLst>
            <a:ext uri="GoogleSheetsCustomDataVersion1">
              <go:sheetsCustomData xmlns:go="http://customooxmlschemas.google.com/" pictureOfChart="1"/>
            </a:ext>
          </a:extLst>
        </xdr:cNvPr>
        <xdr:cNvPicPr preferRelativeResize="0"/>
      </xdr:nvPicPr>
      <xdr:blipFill>
        <a:blip cstate="print" r:embed="rId1"/>
        <a:stretch>
          <a:fillRect/>
        </a:stretch>
      </xdr:blipFill>
      <xdr:spPr>
        <a:prstGeom prst="rect">
          <a:avLst/>
        </a:prstGeom>
        <a:noFill/>
      </xdr:spPr>
    </xdr:pic>
    <xdr:clientData fLocksWithSheet="0"/>
  </xdr:oneCellAnchor>
  <xdr:oneCellAnchor>
    <xdr:from>
      <xdr:col>2</xdr:col>
      <xdr:colOff>19050</xdr:colOff>
      <xdr:row>22</xdr:row>
      <xdr:rowOff>0</xdr:rowOff>
    </xdr:from>
    <xdr:ext cx="12839700" cy="1733550"/>
    <xdr:pic>
      <xdr:nvPicPr>
        <xdr:cNvPr id="1870031855" name="Chart2" title="Chart">
          <a:extLst>
            <a:ext uri="GoogleSheetsCustomDataVersion1">
              <go:sheetsCustomData xmlns:go="http://customooxmlschemas.google.com/" pictureOfChart="1"/>
            </a:ext>
          </a:extLst>
        </xdr:cNvPr>
        <xdr:cNvPicPr preferRelativeResize="0"/>
      </xdr:nvPicPr>
      <xdr:blipFill>
        <a:blip cstate="print" r:embed="rId2"/>
        <a:stretch>
          <a:fillRect/>
        </a:stretch>
      </xdr:blipFill>
      <xdr:spPr>
        <a:prstGeom prst="rect">
          <a:avLst/>
        </a:prstGeom>
        <a:noFill/>
      </xdr:spPr>
    </xdr:pic>
    <xdr:clientData fLocksWithSheet="0"/>
  </xdr:oneCellAnchor>
  <xdr:oneCellAnchor>
    <xdr:from>
      <xdr:col>2</xdr:col>
      <xdr:colOff>19050</xdr:colOff>
      <xdr:row>30</xdr:row>
      <xdr:rowOff>0</xdr:rowOff>
    </xdr:from>
    <xdr:ext cx="12839700" cy="1733550"/>
    <xdr:pic>
      <xdr:nvPicPr>
        <xdr:cNvPr id="2020085465" name="Chart3" title="Chart">
          <a:extLst>
            <a:ext uri="GoogleSheetsCustomDataVersion1">
              <go:sheetsCustomData xmlns:go="http://customooxmlschemas.google.com/" pictureOfChart="1"/>
            </a:ext>
          </a:extLst>
        </xdr:cNvPr>
        <xdr:cNvPicPr preferRelativeResize="0"/>
      </xdr:nvPicPr>
      <xdr:blipFill>
        <a:blip cstate="print" r:embed="rId3"/>
        <a:stretch>
          <a:fillRect/>
        </a:stretch>
      </xdr:blipFill>
      <xdr:spPr>
        <a:prstGeom prst="rect">
          <a:avLst/>
        </a:prstGeom>
        <a:noFill/>
      </xdr:spPr>
    </xdr:pic>
    <xdr:clientData fLocksWithSheet="0"/>
  </xdr:oneCellAnchor>
  <xdr:oneCellAnchor>
    <xdr:from>
      <xdr:col>4</xdr:col>
      <xdr:colOff>1028700</xdr:colOff>
      <xdr:row>12</xdr:row>
      <xdr:rowOff>95250</xdr:rowOff>
    </xdr:from>
    <xdr:ext cx="2857500" cy="2857500"/>
    <mc:AlternateContent>
      <mc:Choice Requires="sle15">
        <xdr:graphicFrame>
          <xdr:nvGraphicFramePr>
            <xdr:cNvPr id="1" name="Column8_1"/>
            <xdr:cNvGraphicFramePr/>
          </xdr:nvGraphicFramePr>
          <xdr:xfrm>
            <a:off x="0" y="0"/>
            <a:ext cx="0" cy="0"/>
          </xdr:xfrm>
          <a:graphic>
            <a:graphicData uri="http://schemas.microsoft.com/office/drawing/2010/slicer">
              <x3Unk:slicer name="Column8_1"/>
            </a:graphicData>
          </a:graphic>
        </xdr:graphicFrame>
      </mc:Choice>
      <mc:Fallback>
        <xdr:sp>
          <xdr:nvSpPr>
            <xdr:cNvPr id="1" name=""/>
            <xdr:cNvSpPr>
              <a:spLocks noTextEdit="1"/>
            </xdr:cNvSpPr>
          </xdr:nvSpPr>
          <xdr:spPr>
            <a:prstGeom prst="rect">
              <a:avLst/>
            </a:prstGeom>
            <a:solidFill>
              <a:prstClr val="white"/>
            </a:solidFill>
            <a:ln w="1">
              <a:solidFill>
                <a:prstClr val="green"/>
              </a:solidFill>
            </a:ln>
          </xdr:spPr>
          <xdr:txBody>
            <a:bodyPr horzOverflow="clip" vertOverflow="clip"/>
            <a:lstStyle/>
            <a:p>
              <a:r>
                <a:rPr lang="en-US"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fLocksWithSheet="0"/>
  </xdr:oneCellAnchor>
  <xdr:oneCellAnchor>
    <xdr:from>
      <xdr:col>4</xdr:col>
      <xdr:colOff>1047750</xdr:colOff>
      <xdr:row>20</xdr:row>
      <xdr:rowOff>152400</xdr:rowOff>
    </xdr:from>
    <xdr:ext cx="2857500" cy="2857500"/>
    <mc:AlternateContent>
      <mc:Choice Requires="sle15">
        <xdr:graphicFrame>
          <xdr:nvGraphicFramePr>
            <xdr:cNvPr id="2" name="Column7_2"/>
            <xdr:cNvGraphicFramePr/>
          </xdr:nvGraphicFramePr>
          <xdr:xfrm>
            <a:off x="0" y="0"/>
            <a:ext cx="0" cy="0"/>
          </xdr:xfrm>
          <a:graphic>
            <a:graphicData uri="http://schemas.microsoft.com/office/drawing/2010/slicer">
              <x3Unk:slicer name="Column7_2"/>
            </a:graphicData>
          </a:graphic>
        </xdr:graphicFrame>
      </mc:Choice>
      <mc:Fallback>
        <xdr:sp>
          <xdr:nvSpPr>
            <xdr:cNvPr id="2" name=""/>
            <xdr:cNvSpPr>
              <a:spLocks noTextEdit="1"/>
            </xdr:cNvSpPr>
          </xdr:nvSpPr>
          <xdr:spPr>
            <a:prstGeom prst="rect">
              <a:avLst/>
            </a:prstGeom>
            <a:solidFill>
              <a:prstClr val="white"/>
            </a:solidFill>
            <a:ln w="1">
              <a:solidFill>
                <a:prstClr val="green"/>
              </a:solidFill>
            </a:ln>
          </xdr:spPr>
          <xdr:txBody>
            <a:bodyPr horzOverflow="clip" vertOverflow="clip"/>
            <a:lstStyle/>
            <a:p>
              <a:r>
                <a:rPr lang="en-US"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fLocksWithSheet="0"/>
  </xdr:oneCellAnchor>
  <xdr:oneCellAnchor>
    <xdr:from>
      <xdr:col>1</xdr:col>
      <xdr:colOff>219075</xdr:colOff>
      <xdr:row>0</xdr:row>
      <xdr:rowOff>123825</xdr:rowOff>
    </xdr:from>
    <xdr:ext cx="361950" cy="361950"/>
    <xdr:pic>
      <xdr:nvPicPr>
        <xdr:cNvPr id="0" name="image2.png" title="Image"/>
        <xdr:cNvPicPr preferRelativeResize="0"/>
      </xdr:nvPicPr>
      <xdr:blipFill>
        <a:blip cstate="print" r:embed="rId4"/>
        <a:stretch>
          <a:fillRect/>
        </a:stretch>
      </xdr:blipFill>
      <xdr:spPr>
        <a:prstGeom prst="rect">
          <a:avLst/>
        </a:prstGeom>
        <a:noFill/>
      </xdr:spPr>
    </xdr:pic>
    <xdr:clientData fLocksWithSheet="0"/>
  </xdr:oneCellAnchor>
  <xdr:oneCellAnchor>
    <xdr:from>
      <xdr:col>5</xdr:col>
      <xdr:colOff>200025</xdr:colOff>
      <xdr:row>5</xdr:row>
      <xdr:rowOff>190500</xdr:rowOff>
    </xdr:from>
    <xdr:ext cx="352425" cy="352425"/>
    <xdr:pic>
      <xdr:nvPicPr>
        <xdr:cNvPr id="0" name="image3.png" title="Image"/>
        <xdr:cNvPicPr preferRelativeResize="0"/>
      </xdr:nvPicPr>
      <xdr:blipFill>
        <a:blip cstate="print" r:embed="rId5"/>
        <a:stretch>
          <a:fillRect/>
        </a:stretch>
      </xdr:blipFill>
      <xdr:spPr>
        <a:prstGeom prst="rect">
          <a:avLst/>
        </a:prstGeom>
        <a:noFill/>
      </xdr:spPr>
    </xdr:pic>
    <xdr:clientData fLocksWithSheet="0"/>
  </xdr:oneCellAnchor>
  <xdr:oneCellAnchor>
    <xdr:from>
      <xdr:col>8</xdr:col>
      <xdr:colOff>190500</xdr:colOff>
      <xdr:row>5</xdr:row>
      <xdr:rowOff>152400</xdr:rowOff>
    </xdr:from>
    <xdr:ext cx="390525" cy="390525"/>
    <xdr:pic>
      <xdr:nvPicPr>
        <xdr:cNvPr id="0" name="image1.png" title="Image"/>
        <xdr:cNvPicPr preferRelativeResize="0"/>
      </xdr:nvPicPr>
      <xdr:blipFill>
        <a:blip cstate="print" r:embed="rId6"/>
        <a:stretch>
          <a:fillRect/>
        </a:stretch>
      </xdr:blipFill>
      <xdr:spPr>
        <a:prstGeom prst="rect">
          <a:avLst/>
        </a:prstGeom>
        <a:noFill/>
      </xdr:spPr>
    </xdr:pic>
    <xdr:clientData fLocksWithSheet="0"/>
  </xdr:oneCellAnchor>
  <xdr:oneCellAnchor>
    <xdr:from>
      <xdr:col>5</xdr:col>
      <xdr:colOff>0</xdr:colOff>
      <xdr:row>9</xdr:row>
      <xdr:rowOff>0</xdr:rowOff>
    </xdr:from>
    <xdr:ext cx="285750" cy="285750"/>
    <xdr:pic>
      <xdr:nvPicPr>
        <xdr:cNvPr id="0" name="image5.png"/>
        <xdr:cNvPicPr preferRelativeResize="0"/>
      </xdr:nvPicPr>
      <xdr:blipFill>
        <a:blip cstate="print" r:embed="rId7"/>
        <a:stretch>
          <a:fillRect/>
        </a:stretch>
      </xdr:blipFill>
      <xdr:spPr>
        <a:prstGeom prst="rect">
          <a:avLst/>
        </a:prstGeom>
        <a:noFill/>
      </xdr:spPr>
    </xdr:pic>
    <xdr:clientData fLocksWithSheet="0"/>
  </xdr:oneCellAnchor>
  <xdr:oneCellAnchor>
    <xdr:from>
      <xdr:col>8</xdr:col>
      <xdr:colOff>0</xdr:colOff>
      <xdr:row>9</xdr:row>
      <xdr:rowOff>0</xdr:rowOff>
    </xdr:from>
    <xdr:ext cx="285750" cy="285750"/>
    <xdr:pic>
      <xdr:nvPicPr>
        <xdr:cNvPr id="0" name="image5.png"/>
        <xdr:cNvPicPr preferRelativeResize="0"/>
      </xdr:nvPicPr>
      <xdr:blipFill>
        <a:blip cstate="print" r:embed="rId7"/>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slicerCaches/slicerCache1.xml><?xml version="1.0" encoding="utf-8"?>
<x14:slicerCacheDefinition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name="SlicerCache_Table_1_Col_7" sourceName="Column7">
  <x14:extLst>
    <ext uri="{2F2917AC-EB37-4324-AD4E-5DD8C200BD13}">
      <x15:tableSlicerCache tableId="1" column="7"/>
    </ext>
  </x14:extLst>
</x14:slicerCacheDefinition>
</file>

<file path=xl/slicerCaches/slicerCache2.xml><?xml version="1.0" encoding="utf-8"?>
<x14:slicerCacheDefinition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name="SlicerCache_Table_1_Col_8" sourceName="Column8">
  <x14:extLst>
    <ext uri="{2F2917AC-EB37-4324-AD4E-5DD8C200BD13}">
      <x15:tableSlicerCache tableId="1" column="8"/>
    </ext>
  </x14:extLst>
</x14:slicerCacheDefinition>
</file>

<file path=xl/slicers/slicer1.xml><?xml version="1.0" encoding="utf-8"?>
<x14:slicers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x14:slicer name="Column8_1" cache="SlicerCache_Table_1_Col_8" caption="Column8" rowHeight="247650"/>
  <x14:slicer name="Column7_2" cache="SlicerCache_Table_1_Col_7" caption="Column7" rowHeight="247650"/>
</x14:slicers>
</file>

<file path=xl/tables/table1.xml><?xml version="1.0" encoding="utf-8"?>
<table xmlns="http://schemas.openxmlformats.org/spreadsheetml/2006/main" headerRowCount="0" ref="A3:O20" displayName="Table_1" name="Table_1" id="1">
  <autoFilter ref="$A$3:$O$20">
    <filterColumn colId="7">
      <filters>
        <filter val="$240.00"/>
        <filter val="$120.00"/>
        <filter val="$300.00"/>
      </filters>
    </filterColumn>
  </autoFilter>
  <tableColumns count="15">
    <tableColumn name="Column1" id="1"/>
    <tableColumn name="Column2" id="2"/>
    <tableColumn name="Column3" id="3"/>
    <tableColumn name="Column4" id="4"/>
    <tableColumn name="Column5" id="5"/>
    <tableColumn name="Column6" id="6"/>
    <tableColumn name="Column7" id="7"/>
    <tableColumn name="Column8" id="8"/>
    <tableColumn name="Column9" id="9"/>
    <tableColumn name="Column10" id="10"/>
    <tableColumn name="Column11" id="11"/>
    <tableColumn name="Column12" id="12"/>
    <tableColumn name="Column13" id="13"/>
    <tableColumn name="Column14" id="14"/>
    <tableColumn name="Column15" id="15"/>
  </tableColumns>
  <tableStyleInfo showColumnStripes="0" showFirstColumn="0" showLastColumn="0" showRowStripes="0"/>
  <extLst>
    <ext uri="GoogleSheetsCustomDataVersion1">
      <go:sheetsCustomData xmlns:go="http://customooxmlschemas.google.com/" headerRowCount="1"/>
    </ext>
  </extLst>
</table>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hyperlink" Target="https://referralrock.com/" TargetMode="External"/><Relationship Id="rId2"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 Id="rId2" Type="http://schemas.microsoft.com/office/2007/relationships/slicer" Target="../slicers/slicer1.xml"/></Relationships>
</file>

<file path=xl/worksheets/_rels/sheet3.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3.xml"/><Relationship Id="rId3" Type="http://schemas.openxmlformats.org/officeDocument/2006/relationships/vmlDrawing" Target="../drawings/vmlDrawing1.vml"/><Relationship Id="rId5" Type="http://schemas.openxmlformats.org/officeDocument/2006/relationships/table" Target="../tables/table1.xml"/></Relationships>
</file>

<file path=xl/worksheets/_rels/sheet4.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4.xml"/><Relationship Id="rId3"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2" max="2" width="58.63"/>
    <col customWidth="1" min="3" max="3" width="9.25"/>
    <col customWidth="1" min="4" max="4" width="45.13"/>
    <col customWidth="1" min="5" max="5" width="8.5"/>
    <col customWidth="1" min="6" max="6" width="35.75"/>
    <col customWidth="1" min="7" max="7" width="75.5"/>
  </cols>
  <sheetData>
    <row r="1" ht="86.25" customHeight="1">
      <c r="A1" s="1"/>
      <c r="B1" s="2" t="s">
        <v>0</v>
      </c>
      <c r="C1" s="3"/>
      <c r="D1" s="3"/>
      <c r="E1" s="3"/>
      <c r="F1" s="3"/>
      <c r="G1" s="4"/>
    </row>
    <row r="2">
      <c r="A2" s="5"/>
      <c r="B2" s="6" t="s">
        <v>1</v>
      </c>
      <c r="C2" s="7"/>
      <c r="D2" s="8" t="s">
        <v>2</v>
      </c>
      <c r="E2" s="7"/>
      <c r="F2" s="9" t="s">
        <v>3</v>
      </c>
      <c r="G2" s="4"/>
    </row>
    <row r="3">
      <c r="A3" s="5"/>
      <c r="B3" s="10"/>
      <c r="C3" s="7"/>
      <c r="D3" s="7"/>
      <c r="E3" s="7"/>
      <c r="G3" s="4"/>
    </row>
    <row r="4">
      <c r="A4" s="5"/>
      <c r="B4" s="11" t="s">
        <v>4</v>
      </c>
      <c r="C4" s="7"/>
      <c r="D4" s="3"/>
      <c r="E4" s="7"/>
      <c r="G4" s="4"/>
    </row>
    <row r="5">
      <c r="A5" s="5"/>
      <c r="B5" s="12" t="s">
        <v>5</v>
      </c>
      <c r="C5" s="7"/>
      <c r="D5" s="7"/>
      <c r="E5" s="7"/>
      <c r="G5" s="4"/>
    </row>
    <row r="6">
      <c r="A6" s="1"/>
      <c r="B6" s="13" t="s">
        <v>6</v>
      </c>
      <c r="C6" s="3"/>
      <c r="D6" s="3"/>
      <c r="E6" s="3"/>
      <c r="F6" s="3"/>
      <c r="G6" s="4"/>
    </row>
    <row r="7">
      <c r="A7" s="1"/>
      <c r="B7" s="14" t="s">
        <v>7</v>
      </c>
      <c r="C7" s="3"/>
      <c r="D7" s="3"/>
      <c r="E7" s="3"/>
      <c r="F7" s="3"/>
      <c r="G7" s="4"/>
    </row>
    <row r="8">
      <c r="A8" s="1"/>
      <c r="B8" s="3"/>
      <c r="C8" s="3"/>
      <c r="D8" s="3"/>
      <c r="E8" s="3"/>
      <c r="F8" s="3"/>
      <c r="G8" s="4"/>
    </row>
    <row r="9">
      <c r="A9" s="1"/>
      <c r="B9" s="15"/>
      <c r="C9" s="3"/>
      <c r="D9" s="3"/>
      <c r="E9" s="3"/>
      <c r="F9" s="3"/>
      <c r="G9" s="4"/>
    </row>
    <row r="10">
      <c r="A10" s="1"/>
      <c r="B10" s="16" t="s">
        <v>8</v>
      </c>
      <c r="C10" s="3"/>
      <c r="D10" s="3"/>
      <c r="E10" s="3"/>
      <c r="F10" s="3"/>
      <c r="G10" s="4"/>
    </row>
    <row r="11">
      <c r="A11" s="1"/>
      <c r="B11" s="17" t="s">
        <v>9</v>
      </c>
      <c r="C11" s="3"/>
      <c r="D11" s="3"/>
      <c r="E11" s="3"/>
      <c r="F11" s="3"/>
      <c r="G11" s="4"/>
    </row>
    <row r="12">
      <c r="A12" s="1"/>
      <c r="B12" s="3"/>
      <c r="C12" s="3"/>
      <c r="D12" s="3"/>
      <c r="E12" s="3"/>
      <c r="F12" s="3"/>
      <c r="G12" s="4"/>
    </row>
    <row r="13">
      <c r="A13" s="1"/>
      <c r="B13" s="3"/>
      <c r="C13" s="3"/>
      <c r="D13" s="3"/>
      <c r="E13" s="3"/>
      <c r="F13" s="3"/>
      <c r="G13" s="4"/>
    </row>
    <row r="14">
      <c r="A14" s="1"/>
      <c r="B14" s="3"/>
      <c r="C14" s="3"/>
      <c r="D14" s="3"/>
      <c r="E14" s="3"/>
      <c r="F14" s="3"/>
      <c r="G14" s="4"/>
    </row>
  </sheetData>
  <mergeCells count="1">
    <mergeCell ref="F2:F5"/>
  </mergeCells>
  <hyperlinks>
    <hyperlink r:id="rId1" ref="B10"/>
  </hyperlinks>
  <drawing r:id="rId2"/>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showGridLines="0" workbookViewId="0">
      <pane ySplit="1.0" topLeftCell="A2" activePane="bottomLeft" state="frozen"/>
      <selection activeCell="B3" sqref="B3" pane="bottomLeft"/>
    </sheetView>
  </sheetViews>
  <sheetFormatPr customHeight="1" defaultColWidth="12.63" defaultRowHeight="15.75"/>
  <cols>
    <col customWidth="1" min="1" max="1" width="3.88"/>
    <col customWidth="1" min="2" max="2" width="11.38"/>
    <col customWidth="1" min="3" max="3" width="25.13"/>
    <col customWidth="1" min="4" max="4" width="2.38"/>
    <col customWidth="1" min="5" max="5" width="27.25"/>
    <col customWidth="1" min="6" max="6" width="10.88"/>
    <col customWidth="1" min="7" max="7" width="16.75"/>
    <col customWidth="1" min="8" max="8" width="19.13"/>
    <col customWidth="1" min="9" max="9" width="10.88"/>
    <col customWidth="1" min="10" max="10" width="16.75"/>
    <col customWidth="1" min="11" max="11" width="28.5"/>
    <col customWidth="1" min="12" max="12" width="10.88"/>
    <col customWidth="1" min="13" max="13" width="16.75"/>
    <col customWidth="1" min="14" max="14" width="16.88"/>
    <col customWidth="1" min="15" max="15" width="10.38"/>
    <col customWidth="1" min="16" max="16" width="17.38"/>
  </cols>
  <sheetData>
    <row r="1" ht="51.0" customHeight="1">
      <c r="A1" s="18"/>
      <c r="B1" s="18"/>
      <c r="C1" s="19" t="s">
        <v>10</v>
      </c>
      <c r="D1" s="20"/>
      <c r="E1" s="20"/>
      <c r="F1" s="20"/>
      <c r="G1" s="21"/>
      <c r="H1" s="20"/>
      <c r="I1" s="20"/>
      <c r="J1" s="21"/>
      <c r="K1" s="20"/>
      <c r="L1" s="20"/>
      <c r="M1" s="21"/>
      <c r="N1" s="20"/>
      <c r="O1" s="20"/>
      <c r="P1" s="20"/>
    </row>
    <row r="2" ht="22.5" customHeight="1">
      <c r="A2" s="22"/>
      <c r="B2" s="22"/>
      <c r="C2" s="23"/>
      <c r="D2" s="24"/>
      <c r="F2" s="24"/>
      <c r="G2" s="25"/>
      <c r="H2" s="24"/>
      <c r="I2" s="26"/>
      <c r="J2" s="27"/>
      <c r="K2" s="26"/>
      <c r="L2" s="28"/>
      <c r="M2" s="29"/>
      <c r="N2" s="28"/>
      <c r="O2" s="28"/>
      <c r="P2" s="28"/>
    </row>
    <row r="3" ht="22.5" customHeight="1">
      <c r="A3" s="22"/>
      <c r="B3" s="22"/>
      <c r="C3" s="23"/>
      <c r="D3" s="24"/>
      <c r="F3" s="24"/>
      <c r="G3" s="25"/>
      <c r="H3" s="24"/>
      <c r="I3" s="26"/>
      <c r="J3" s="27"/>
      <c r="K3" s="26"/>
      <c r="L3" s="28"/>
      <c r="M3" s="29"/>
      <c r="N3" s="28"/>
      <c r="O3" s="28"/>
      <c r="P3" s="28"/>
    </row>
    <row r="4" ht="22.5" customHeight="1">
      <c r="A4" s="22"/>
      <c r="B4" s="22"/>
      <c r="C4" s="23"/>
      <c r="D4" s="24"/>
      <c r="E4" s="24"/>
      <c r="F4" s="24"/>
      <c r="G4" s="25"/>
      <c r="H4" s="24"/>
      <c r="I4" s="26"/>
      <c r="J4" s="27"/>
      <c r="K4" s="26"/>
      <c r="L4" s="28"/>
      <c r="M4" s="29"/>
      <c r="N4" s="28"/>
      <c r="O4" s="28"/>
      <c r="P4" s="28"/>
    </row>
    <row r="5" ht="22.5" customHeight="1">
      <c r="A5" s="30"/>
      <c r="B5" s="30"/>
      <c r="C5" s="31" t="s">
        <v>11</v>
      </c>
      <c r="D5" s="32"/>
      <c r="E5" s="32"/>
      <c r="F5" s="33" t="s">
        <v>12</v>
      </c>
      <c r="G5" s="34"/>
      <c r="H5" s="35"/>
      <c r="I5" s="36"/>
      <c r="J5" s="34"/>
      <c r="K5" s="35"/>
      <c r="L5" s="36"/>
      <c r="M5" s="34"/>
      <c r="N5" s="35"/>
      <c r="O5" s="35"/>
      <c r="P5" s="35"/>
    </row>
    <row r="6" ht="22.5" customHeight="1">
      <c r="A6" s="28"/>
      <c r="B6" s="28"/>
      <c r="C6" s="37">
        <f>SUM('Referral Sales'!D3:D1099) </f>
        <v>780</v>
      </c>
      <c r="F6" s="38"/>
      <c r="G6" s="39">
        <f>counta('Program Members'!A4:A81)</f>
        <v>13</v>
      </c>
      <c r="H6" s="40" t="s">
        <v>13</v>
      </c>
      <c r="I6" s="38"/>
      <c r="J6" s="39">
        <f>counta('Referral Sales'!A4:A81)</f>
        <v>13</v>
      </c>
      <c r="K6" s="41" t="s">
        <v>14</v>
      </c>
    </row>
    <row r="7" ht="22.5" customHeight="1">
      <c r="A7" s="42"/>
      <c r="B7" s="42"/>
      <c r="F7" s="43"/>
      <c r="I7" s="43"/>
      <c r="K7" s="44"/>
    </row>
    <row r="8" ht="22.5" customHeight="1">
      <c r="A8" s="42"/>
      <c r="B8" s="42"/>
      <c r="F8" s="45"/>
      <c r="G8" s="46"/>
      <c r="H8" s="46"/>
      <c r="I8" s="45"/>
      <c r="J8" s="46"/>
      <c r="K8" s="47"/>
    </row>
    <row r="9" ht="22.5" customHeight="1">
      <c r="A9" s="48"/>
      <c r="B9" s="48"/>
      <c r="C9" s="49"/>
      <c r="D9" s="49"/>
      <c r="E9" s="49"/>
      <c r="F9" s="28"/>
      <c r="G9" s="50"/>
      <c r="H9" s="49"/>
      <c r="I9" s="49"/>
      <c r="J9" s="50"/>
      <c r="K9" s="49"/>
      <c r="L9" s="49"/>
      <c r="M9" s="50"/>
      <c r="N9" s="28"/>
      <c r="O9" s="28"/>
      <c r="P9" s="28"/>
    </row>
    <row r="10" ht="22.5" customHeight="1">
      <c r="A10" s="48"/>
      <c r="B10" s="48"/>
      <c r="C10" s="49"/>
      <c r="D10" s="49"/>
      <c r="E10" s="49"/>
      <c r="F10" s="38"/>
      <c r="G10" s="51">
        <f>SUM('Program Members'!I4:I81) </f>
        <v>195</v>
      </c>
      <c r="H10" s="40" t="s">
        <v>15</v>
      </c>
      <c r="I10" s="38"/>
      <c r="J10" s="52">
        <f>SUM('Program Members'!K4:K81) </f>
        <v>75</v>
      </c>
      <c r="K10" s="41" t="s">
        <v>16</v>
      </c>
      <c r="L10" s="49"/>
      <c r="M10" s="50"/>
      <c r="N10" s="28"/>
      <c r="O10" s="28"/>
      <c r="P10" s="28"/>
    </row>
    <row r="11" ht="22.5" customHeight="1">
      <c r="A11" s="48"/>
      <c r="B11" s="48"/>
      <c r="C11" s="49"/>
      <c r="D11" s="49"/>
      <c r="E11" s="49"/>
      <c r="F11" s="43"/>
      <c r="I11" s="43"/>
      <c r="J11" s="53"/>
      <c r="K11" s="44"/>
      <c r="L11" s="49"/>
      <c r="M11" s="50"/>
      <c r="N11" s="28"/>
      <c r="O11" s="28"/>
      <c r="P11" s="28"/>
    </row>
    <row r="12" ht="22.5" customHeight="1">
      <c r="A12" s="48"/>
      <c r="B12" s="48"/>
      <c r="C12" s="49"/>
      <c r="D12" s="49"/>
      <c r="E12" s="49"/>
      <c r="F12" s="45"/>
      <c r="G12" s="46"/>
      <c r="H12" s="46"/>
      <c r="I12" s="45"/>
      <c r="J12" s="54"/>
      <c r="K12" s="47"/>
      <c r="L12" s="49"/>
      <c r="M12" s="50"/>
      <c r="N12" s="28"/>
      <c r="O12" s="28"/>
      <c r="P12" s="28"/>
    </row>
    <row r="13" ht="22.5" customHeight="1">
      <c r="A13" s="48"/>
      <c r="B13" s="48"/>
      <c r="C13" s="49"/>
      <c r="D13" s="49"/>
      <c r="E13" s="49"/>
      <c r="F13" s="28"/>
      <c r="G13" s="50"/>
      <c r="H13" s="49"/>
      <c r="I13" s="49"/>
      <c r="J13" s="50"/>
      <c r="K13" s="49"/>
      <c r="L13" s="49"/>
      <c r="M13" s="50"/>
      <c r="N13" s="28"/>
      <c r="O13" s="28"/>
      <c r="P13" s="28"/>
    </row>
    <row r="14" ht="22.5" customHeight="1">
      <c r="A14" s="48"/>
      <c r="B14" s="48"/>
      <c r="C14" s="55"/>
      <c r="D14" s="55"/>
      <c r="E14" s="55"/>
      <c r="F14" s="56"/>
      <c r="G14" s="57"/>
      <c r="H14" s="55"/>
      <c r="I14" s="55"/>
      <c r="J14" s="56"/>
      <c r="K14" s="56"/>
      <c r="L14" s="56"/>
      <c r="M14" s="58"/>
      <c r="N14" s="56"/>
      <c r="O14" s="59"/>
      <c r="P14" s="28"/>
    </row>
    <row r="15" ht="22.5" customHeight="1">
      <c r="A15" s="48"/>
      <c r="B15" s="48"/>
      <c r="C15" s="55"/>
      <c r="D15" s="55"/>
      <c r="E15" s="55"/>
      <c r="F15" s="56"/>
      <c r="G15" s="57"/>
      <c r="H15" s="55"/>
      <c r="I15" s="60"/>
      <c r="J15" s="60"/>
      <c r="K15" s="61"/>
      <c r="L15" s="62"/>
      <c r="M15" s="63"/>
      <c r="N15" s="56"/>
      <c r="O15" s="28"/>
      <c r="P15" s="28"/>
    </row>
    <row r="16" ht="22.5" customHeight="1">
      <c r="A16" s="48"/>
      <c r="B16" s="48"/>
      <c r="C16" s="64"/>
      <c r="D16" s="65"/>
      <c r="E16" s="65"/>
      <c r="F16" s="56"/>
      <c r="G16" s="57"/>
      <c r="H16" s="55"/>
      <c r="I16" s="60"/>
      <c r="J16" s="60"/>
      <c r="K16" s="66"/>
      <c r="L16" s="67"/>
      <c r="M16" s="56"/>
      <c r="N16" s="56"/>
      <c r="O16" s="28"/>
      <c r="P16" s="28"/>
    </row>
    <row r="17" ht="22.5" customHeight="1">
      <c r="A17" s="48"/>
      <c r="B17" s="48"/>
      <c r="C17" s="68"/>
      <c r="D17" s="69"/>
      <c r="E17" s="69"/>
      <c r="F17" s="56"/>
      <c r="G17" s="57"/>
      <c r="H17" s="55"/>
      <c r="I17" s="60"/>
      <c r="J17" s="60"/>
      <c r="K17" s="66"/>
      <c r="L17" s="67"/>
      <c r="M17" s="56"/>
      <c r="N17" s="56"/>
      <c r="O17" s="28"/>
      <c r="P17" s="28"/>
    </row>
    <row r="18" ht="22.5" customHeight="1">
      <c r="A18" s="48"/>
      <c r="B18" s="48"/>
      <c r="D18" s="69"/>
      <c r="E18" s="69"/>
      <c r="F18" s="56"/>
      <c r="G18" s="57"/>
      <c r="H18" s="55"/>
      <c r="I18" s="60"/>
      <c r="J18" s="60"/>
      <c r="K18" s="66"/>
      <c r="L18" s="67"/>
      <c r="M18" s="56"/>
      <c r="N18" s="56"/>
      <c r="O18" s="28"/>
      <c r="P18" s="28"/>
    </row>
    <row r="19" ht="22.5" customHeight="1">
      <c r="A19" s="70"/>
      <c r="B19" s="70"/>
      <c r="C19" s="64"/>
      <c r="D19" s="65"/>
      <c r="E19" s="65"/>
      <c r="F19" s="71"/>
      <c r="G19" s="57"/>
      <c r="H19" s="55"/>
      <c r="I19" s="60"/>
      <c r="J19" s="60"/>
      <c r="K19" s="66"/>
      <c r="L19" s="67"/>
      <c r="M19" s="56"/>
      <c r="N19" s="56"/>
      <c r="O19" s="22"/>
      <c r="P19" s="22"/>
    </row>
    <row r="20" ht="22.5" customHeight="1">
      <c r="A20" s="70"/>
      <c r="B20" s="70"/>
      <c r="C20" s="68"/>
      <c r="D20" s="69"/>
      <c r="E20" s="69"/>
      <c r="F20" s="71"/>
      <c r="G20" s="57"/>
      <c r="H20" s="55"/>
      <c r="I20" s="60"/>
      <c r="J20" s="60"/>
      <c r="K20" s="66"/>
      <c r="L20" s="67"/>
      <c r="M20" s="56"/>
      <c r="N20" s="56"/>
      <c r="O20" s="22"/>
      <c r="P20" s="22"/>
    </row>
    <row r="21" ht="22.5" customHeight="1">
      <c r="A21" s="70"/>
      <c r="B21" s="70"/>
      <c r="D21" s="69"/>
      <c r="F21" s="56"/>
      <c r="G21" s="57"/>
      <c r="H21" s="55"/>
      <c r="I21" s="55"/>
      <c r="J21" s="60"/>
      <c r="K21" s="60"/>
      <c r="L21" s="60"/>
      <c r="M21" s="58"/>
      <c r="N21" s="56"/>
      <c r="O21" s="22"/>
      <c r="P21" s="22"/>
    </row>
    <row r="22" ht="22.5" customHeight="1">
      <c r="A22" s="70"/>
      <c r="B22" s="70"/>
      <c r="C22" s="71"/>
      <c r="D22" s="56"/>
      <c r="E22" s="56"/>
      <c r="F22" s="56"/>
      <c r="G22" s="58"/>
      <c r="H22" s="55"/>
      <c r="I22" s="56"/>
      <c r="J22" s="58"/>
      <c r="K22" s="56"/>
      <c r="L22" s="56"/>
      <c r="M22" s="58"/>
      <c r="N22" s="72"/>
      <c r="O22" s="73"/>
      <c r="P22" s="73"/>
    </row>
    <row r="23" ht="22.5" customHeight="1">
      <c r="A23" s="70"/>
      <c r="B23" s="74"/>
      <c r="C23" s="75"/>
      <c r="D23" s="56"/>
      <c r="E23" s="56"/>
      <c r="F23" s="56"/>
      <c r="G23" s="58"/>
      <c r="H23" s="55"/>
      <c r="I23" s="56"/>
      <c r="J23" s="56"/>
      <c r="K23" s="56"/>
      <c r="L23" s="62"/>
      <c r="M23" s="63"/>
      <c r="N23" s="72"/>
      <c r="O23" s="26"/>
      <c r="P23" s="26"/>
    </row>
    <row r="24" ht="22.5" customHeight="1">
      <c r="A24" s="76"/>
      <c r="B24" s="76"/>
      <c r="C24" s="75"/>
      <c r="D24" s="56"/>
      <c r="E24" s="56"/>
      <c r="F24" s="56"/>
      <c r="G24" s="58"/>
      <c r="H24" s="55"/>
      <c r="I24" s="56"/>
      <c r="J24" s="66"/>
      <c r="K24" s="66"/>
      <c r="L24" s="77"/>
      <c r="M24" s="56"/>
      <c r="N24" s="72"/>
      <c r="O24" s="78"/>
      <c r="P24" s="78"/>
    </row>
    <row r="25" ht="22.5" customHeight="1">
      <c r="A25" s="79"/>
      <c r="B25" s="79"/>
      <c r="C25" s="75"/>
      <c r="D25" s="56"/>
      <c r="E25" s="56"/>
      <c r="F25" s="72"/>
      <c r="G25" s="80"/>
      <c r="H25" s="81"/>
      <c r="I25" s="81"/>
      <c r="J25" s="60"/>
      <c r="K25" s="60"/>
      <c r="L25" s="77"/>
      <c r="M25" s="56"/>
      <c r="N25" s="82"/>
      <c r="O25" s="83"/>
      <c r="P25" s="83"/>
    </row>
    <row r="26" ht="22.5" customHeight="1">
      <c r="A26" s="70"/>
      <c r="B26" s="70"/>
      <c r="C26" s="75"/>
      <c r="D26" s="56"/>
      <c r="E26" s="56"/>
      <c r="F26" s="72"/>
      <c r="G26" s="80"/>
      <c r="H26" s="81"/>
      <c r="I26" s="81"/>
      <c r="J26" s="60"/>
      <c r="K26" s="60"/>
      <c r="L26" s="77"/>
      <c r="M26" s="56"/>
      <c r="N26" s="82"/>
      <c r="O26" s="83"/>
      <c r="P26" s="83"/>
    </row>
    <row r="27" ht="22.5" customHeight="1">
      <c r="A27" s="84"/>
      <c r="B27" s="84"/>
      <c r="C27" s="85"/>
      <c r="J27" s="60"/>
      <c r="K27" s="60"/>
      <c r="L27" s="77"/>
      <c r="M27" s="56"/>
      <c r="N27" s="82"/>
      <c r="O27" s="83"/>
      <c r="P27" s="83"/>
    </row>
    <row r="28" ht="22.5" customHeight="1">
      <c r="A28" s="84"/>
      <c r="B28" s="84"/>
      <c r="C28" s="55"/>
      <c r="D28" s="55"/>
      <c r="E28" s="55"/>
      <c r="F28" s="55"/>
      <c r="G28" s="57"/>
      <c r="H28" s="55"/>
      <c r="I28" s="55"/>
      <c r="J28" s="60"/>
      <c r="K28" s="60"/>
      <c r="L28" s="67"/>
      <c r="M28" s="56"/>
      <c r="N28" s="82"/>
      <c r="O28" s="83"/>
      <c r="P28" s="83"/>
    </row>
    <row r="29" ht="22.5" customHeight="1">
      <c r="A29" s="86"/>
      <c r="B29" s="86"/>
      <c r="C29" s="55"/>
      <c r="D29" s="55"/>
      <c r="E29" s="55"/>
      <c r="F29" s="55"/>
      <c r="G29" s="57"/>
      <c r="H29" s="55"/>
      <c r="I29" s="55"/>
      <c r="J29" s="60"/>
      <c r="K29" s="60"/>
      <c r="L29" s="60"/>
      <c r="M29" s="60"/>
      <c r="N29" s="82"/>
      <c r="O29" s="83"/>
      <c r="P29" s="83"/>
    </row>
    <row r="30" ht="22.5" customHeight="1">
      <c r="A30" s="87"/>
      <c r="B30" s="87"/>
      <c r="C30" s="55"/>
      <c r="D30" s="55"/>
      <c r="E30" s="55"/>
      <c r="F30" s="55"/>
      <c r="G30" s="55"/>
      <c r="H30" s="55"/>
      <c r="I30" s="55"/>
      <c r="J30" s="55"/>
      <c r="K30" s="55"/>
      <c r="L30" s="55"/>
      <c r="M30" s="60"/>
      <c r="N30" s="82"/>
      <c r="O30" s="78"/>
      <c r="P30" s="78"/>
    </row>
    <row r="31" ht="22.5" customHeight="1">
      <c r="A31" s="87"/>
      <c r="B31" s="87"/>
      <c r="C31" s="55"/>
      <c r="D31" s="55"/>
      <c r="E31" s="55"/>
      <c r="F31" s="55"/>
      <c r="G31" s="55"/>
      <c r="H31" s="55"/>
      <c r="I31" s="55"/>
      <c r="J31" s="55"/>
      <c r="K31" s="55"/>
      <c r="L31" s="55"/>
      <c r="M31" s="60"/>
      <c r="N31" s="82"/>
      <c r="O31" s="78"/>
      <c r="P31" s="78"/>
    </row>
    <row r="32" ht="22.5" customHeight="1">
      <c r="A32" s="87"/>
      <c r="B32" s="87"/>
      <c r="C32" s="55"/>
      <c r="D32" s="55"/>
      <c r="E32" s="55"/>
      <c r="F32" s="55"/>
      <c r="G32" s="55"/>
      <c r="H32" s="55"/>
      <c r="I32" s="55"/>
      <c r="J32" s="55"/>
      <c r="K32" s="55"/>
      <c r="L32" s="55"/>
      <c r="M32" s="60"/>
      <c r="N32" s="82"/>
      <c r="O32" s="78"/>
      <c r="P32" s="78"/>
    </row>
    <row r="33" ht="22.5" customHeight="1">
      <c r="A33" s="87"/>
      <c r="B33" s="87"/>
      <c r="C33" s="55"/>
      <c r="D33" s="55"/>
      <c r="E33" s="55"/>
      <c r="F33" s="55"/>
      <c r="G33" s="55"/>
      <c r="H33" s="55"/>
      <c r="I33" s="55"/>
      <c r="J33" s="55"/>
      <c r="K33" s="55"/>
      <c r="L33" s="55"/>
      <c r="M33" s="60"/>
      <c r="N33" s="82"/>
      <c r="O33" s="78"/>
      <c r="P33" s="78"/>
    </row>
    <row r="34" ht="22.5" customHeight="1">
      <c r="A34" s="87"/>
      <c r="B34" s="87"/>
      <c r="C34" s="55"/>
      <c r="D34" s="55"/>
      <c r="E34" s="55"/>
      <c r="F34" s="55"/>
      <c r="G34" s="55"/>
      <c r="H34" s="55"/>
      <c r="I34" s="55"/>
      <c r="J34" s="55"/>
      <c r="K34" s="55"/>
      <c r="L34" s="55"/>
      <c r="M34" s="60"/>
      <c r="N34" s="82"/>
      <c r="O34" s="78"/>
      <c r="P34" s="78"/>
    </row>
    <row r="35" ht="22.5" customHeight="1">
      <c r="A35" s="87"/>
      <c r="B35" s="87"/>
      <c r="C35" s="55"/>
      <c r="D35" s="55"/>
      <c r="E35" s="55"/>
      <c r="F35" s="55"/>
      <c r="G35" s="55"/>
      <c r="H35" s="55"/>
      <c r="I35" s="55"/>
      <c r="J35" s="55"/>
      <c r="K35" s="55"/>
      <c r="L35" s="55"/>
      <c r="M35" s="60"/>
      <c r="N35" s="82"/>
      <c r="O35" s="78"/>
      <c r="P35" s="78"/>
    </row>
    <row r="36" ht="22.5" customHeight="1">
      <c r="A36" s="87"/>
      <c r="B36" s="87"/>
      <c r="C36" s="55"/>
      <c r="D36" s="55"/>
      <c r="E36" s="55"/>
      <c r="F36" s="55"/>
      <c r="G36" s="55"/>
      <c r="H36" s="55"/>
      <c r="I36" s="55"/>
      <c r="J36" s="55"/>
      <c r="K36" s="55"/>
      <c r="L36" s="55"/>
      <c r="M36" s="60"/>
      <c r="N36" s="82"/>
      <c r="O36" s="78"/>
      <c r="P36" s="78"/>
    </row>
    <row r="37" ht="22.5" customHeight="1">
      <c r="A37" s="87"/>
      <c r="B37" s="87"/>
      <c r="C37" s="55"/>
      <c r="D37" s="55"/>
      <c r="E37" s="55"/>
      <c r="F37" s="55"/>
      <c r="G37" s="55"/>
      <c r="H37" s="55"/>
      <c r="I37" s="55"/>
      <c r="J37" s="55"/>
      <c r="K37" s="55"/>
      <c r="L37" s="55"/>
      <c r="M37" s="60"/>
      <c r="N37" s="82"/>
      <c r="O37" s="78"/>
      <c r="P37" s="78"/>
    </row>
    <row r="38" ht="22.5" customHeight="1">
      <c r="A38" s="87"/>
      <c r="B38" s="87"/>
      <c r="C38" s="55"/>
      <c r="D38" s="55"/>
      <c r="E38" s="55"/>
      <c r="F38" s="55"/>
      <c r="G38" s="55"/>
      <c r="H38" s="55"/>
      <c r="I38" s="55"/>
      <c r="J38" s="55"/>
      <c r="K38" s="55"/>
      <c r="L38" s="55"/>
      <c r="M38" s="60"/>
      <c r="N38" s="82"/>
      <c r="O38" s="78"/>
      <c r="P38" s="78"/>
    </row>
    <row r="39" ht="22.5" customHeight="1">
      <c r="A39" s="87"/>
      <c r="B39" s="87"/>
      <c r="C39" s="55"/>
      <c r="D39" s="55"/>
      <c r="E39" s="55"/>
      <c r="F39" s="55"/>
      <c r="G39" s="55"/>
      <c r="H39" s="55"/>
      <c r="I39" s="55"/>
      <c r="J39" s="55"/>
      <c r="K39" s="55"/>
      <c r="L39" s="55"/>
      <c r="M39" s="60"/>
      <c r="N39" s="82"/>
      <c r="O39" s="78"/>
      <c r="P39" s="78"/>
    </row>
    <row r="40" ht="22.5" customHeight="1">
      <c r="A40" s="87"/>
      <c r="B40" s="87"/>
      <c r="C40" s="55"/>
      <c r="D40" s="55"/>
      <c r="E40" s="55"/>
      <c r="F40" s="55"/>
      <c r="G40" s="55"/>
      <c r="H40" s="55"/>
      <c r="I40" s="55"/>
      <c r="J40" s="55"/>
      <c r="K40" s="55"/>
      <c r="L40" s="55"/>
      <c r="M40" s="60"/>
      <c r="N40" s="82"/>
      <c r="O40" s="78"/>
      <c r="P40" s="78"/>
    </row>
    <row r="41" ht="22.5" customHeight="1">
      <c r="A41" s="87"/>
      <c r="B41" s="87"/>
      <c r="C41" s="55"/>
      <c r="D41" s="55"/>
      <c r="E41" s="55"/>
      <c r="F41" s="55"/>
      <c r="G41" s="55"/>
      <c r="H41" s="55"/>
      <c r="I41" s="55"/>
      <c r="J41" s="55"/>
      <c r="K41" s="55"/>
      <c r="L41" s="55"/>
      <c r="M41" s="60"/>
      <c r="N41" s="82"/>
      <c r="O41" s="78"/>
      <c r="P41" s="78"/>
    </row>
    <row r="42" ht="22.5" customHeight="1">
      <c r="A42" s="87"/>
      <c r="B42" s="87"/>
      <c r="C42" s="55"/>
      <c r="D42" s="55"/>
      <c r="E42" s="55"/>
      <c r="F42" s="55"/>
      <c r="G42" s="55"/>
      <c r="H42" s="55"/>
      <c r="I42" s="55"/>
      <c r="J42" s="55"/>
      <c r="K42" s="55"/>
      <c r="L42" s="55"/>
      <c r="M42" s="60"/>
      <c r="N42" s="82"/>
      <c r="O42" s="78"/>
      <c r="P42" s="78"/>
    </row>
    <row r="43" ht="22.5" customHeight="1">
      <c r="A43" s="87"/>
      <c r="B43" s="87"/>
      <c r="C43" s="55"/>
      <c r="D43" s="55"/>
      <c r="E43" s="55"/>
      <c r="F43" s="55"/>
      <c r="G43" s="55"/>
      <c r="H43" s="55"/>
      <c r="I43" s="55"/>
      <c r="J43" s="55"/>
      <c r="K43" s="55"/>
      <c r="L43" s="55"/>
      <c r="M43" s="60"/>
      <c r="N43" s="82"/>
      <c r="O43" s="78"/>
      <c r="P43" s="78"/>
    </row>
    <row r="44" ht="22.5" customHeight="1">
      <c r="A44" s="87"/>
      <c r="B44" s="87"/>
      <c r="C44" s="55"/>
      <c r="D44" s="55"/>
      <c r="E44" s="55"/>
      <c r="F44" s="55"/>
      <c r="G44" s="55"/>
      <c r="H44" s="55"/>
      <c r="I44" s="55"/>
      <c r="J44" s="55"/>
      <c r="K44" s="55"/>
      <c r="L44" s="55"/>
      <c r="M44" s="60"/>
      <c r="N44" s="82"/>
      <c r="O44" s="78"/>
      <c r="P44" s="78"/>
    </row>
    <row r="45" ht="22.5" customHeight="1">
      <c r="A45" s="87"/>
      <c r="B45" s="87"/>
      <c r="C45" s="55"/>
      <c r="D45" s="55"/>
      <c r="E45" s="55"/>
      <c r="F45" s="55"/>
      <c r="G45" s="55"/>
      <c r="H45" s="55"/>
      <c r="I45" s="55"/>
      <c r="J45" s="55"/>
      <c r="K45" s="55"/>
      <c r="L45" s="55"/>
      <c r="M45" s="60"/>
      <c r="N45" s="82"/>
      <c r="O45" s="78"/>
      <c r="P45" s="78"/>
    </row>
    <row r="46" ht="22.5" customHeight="1">
      <c r="A46" s="87"/>
      <c r="B46" s="87"/>
      <c r="C46" s="55"/>
      <c r="D46" s="55"/>
      <c r="E46" s="55"/>
      <c r="F46" s="55"/>
      <c r="G46" s="55"/>
      <c r="H46" s="55"/>
      <c r="I46" s="55"/>
      <c r="J46" s="55"/>
      <c r="K46" s="55"/>
      <c r="L46" s="55"/>
      <c r="M46" s="60"/>
      <c r="N46" s="82"/>
      <c r="O46" s="78"/>
      <c r="P46" s="78"/>
    </row>
    <row r="47" ht="22.5" customHeight="1">
      <c r="A47" s="87"/>
      <c r="B47" s="87"/>
      <c r="C47" s="55"/>
      <c r="D47" s="55"/>
      <c r="E47" s="55"/>
      <c r="F47" s="55"/>
      <c r="G47" s="55"/>
      <c r="H47" s="55"/>
      <c r="I47" s="55"/>
      <c r="J47" s="55"/>
      <c r="K47" s="55"/>
      <c r="L47" s="55"/>
      <c r="M47" s="60"/>
      <c r="N47" s="82"/>
      <c r="O47" s="78"/>
      <c r="P47" s="78"/>
    </row>
    <row r="48" ht="22.5" customHeight="1">
      <c r="A48" s="87"/>
      <c r="B48" s="87"/>
      <c r="C48" s="55"/>
      <c r="D48" s="55"/>
      <c r="E48" s="55"/>
      <c r="F48" s="55"/>
      <c r="G48" s="55"/>
      <c r="H48" s="55"/>
      <c r="I48" s="55"/>
      <c r="J48" s="55"/>
      <c r="K48" s="55"/>
      <c r="L48" s="55"/>
      <c r="M48" s="60"/>
      <c r="N48" s="82"/>
      <c r="O48" s="78"/>
      <c r="P48" s="78"/>
    </row>
    <row r="49" ht="22.5" customHeight="1">
      <c r="A49" s="87"/>
      <c r="B49" s="87"/>
      <c r="C49" s="55"/>
      <c r="D49" s="55"/>
      <c r="E49" s="55"/>
      <c r="F49" s="55"/>
      <c r="G49" s="55"/>
      <c r="H49" s="55"/>
      <c r="I49" s="55"/>
      <c r="J49" s="55"/>
      <c r="K49" s="55"/>
      <c r="L49" s="55"/>
      <c r="M49" s="60"/>
      <c r="N49" s="82"/>
      <c r="O49" s="78"/>
      <c r="P49" s="78"/>
    </row>
    <row r="50" ht="22.5" customHeight="1">
      <c r="A50" s="87"/>
      <c r="B50" s="87"/>
      <c r="C50" s="55"/>
      <c r="D50" s="55"/>
      <c r="E50" s="55"/>
      <c r="F50" s="55"/>
      <c r="G50" s="55"/>
      <c r="H50" s="55"/>
      <c r="I50" s="55"/>
      <c r="J50" s="55"/>
      <c r="K50" s="55"/>
      <c r="L50" s="55"/>
      <c r="M50" s="60"/>
      <c r="N50" s="82"/>
      <c r="O50" s="78"/>
      <c r="P50" s="78"/>
    </row>
    <row r="51" ht="22.5" customHeight="1">
      <c r="A51" s="87"/>
      <c r="B51" s="87"/>
      <c r="C51" s="49"/>
      <c r="D51" s="49"/>
      <c r="E51" s="49"/>
      <c r="F51" s="49"/>
      <c r="G51" s="50"/>
      <c r="H51" s="49"/>
      <c r="I51" s="49"/>
      <c r="J51" s="28"/>
      <c r="K51" s="28"/>
      <c r="L51" s="88"/>
      <c r="M51" s="89"/>
      <c r="N51" s="78"/>
      <c r="O51" s="78"/>
      <c r="P51" s="78"/>
    </row>
    <row r="52" ht="22.5" customHeight="1">
      <c r="A52" s="87"/>
      <c r="B52" s="87"/>
      <c r="C52" s="49"/>
      <c r="D52" s="49"/>
      <c r="E52" s="49"/>
      <c r="F52" s="49"/>
      <c r="G52" s="50"/>
      <c r="H52" s="49"/>
      <c r="I52" s="49"/>
      <c r="J52" s="28"/>
      <c r="K52" s="28"/>
      <c r="L52" s="88"/>
      <c r="M52" s="89"/>
      <c r="N52" s="78"/>
      <c r="O52" s="78"/>
      <c r="P52" s="78"/>
    </row>
    <row r="53" ht="22.5" customHeight="1">
      <c r="A53" s="87"/>
      <c r="B53" s="87"/>
      <c r="C53" s="49"/>
      <c r="D53" s="49"/>
      <c r="E53" s="49"/>
      <c r="F53" s="49"/>
      <c r="G53" s="50"/>
      <c r="H53" s="49"/>
      <c r="I53" s="49"/>
      <c r="J53" s="28"/>
      <c r="K53" s="28"/>
      <c r="L53" s="88"/>
      <c r="M53" s="89"/>
      <c r="N53" s="78"/>
      <c r="O53" s="78"/>
      <c r="P53" s="78"/>
    </row>
    <row r="54" ht="22.5" customHeight="1">
      <c r="A54" s="87"/>
      <c r="B54" s="87"/>
      <c r="C54" s="49"/>
      <c r="D54" s="49"/>
      <c r="E54" s="49"/>
      <c r="F54" s="49"/>
      <c r="G54" s="50"/>
      <c r="H54" s="49"/>
      <c r="I54" s="49"/>
      <c r="J54" s="28"/>
      <c r="K54" s="28"/>
      <c r="L54" s="88"/>
      <c r="M54" s="89"/>
      <c r="N54" s="78"/>
      <c r="O54" s="78"/>
      <c r="P54" s="78"/>
    </row>
    <row r="55" ht="22.5" customHeight="1">
      <c r="A55" s="87"/>
      <c r="B55" s="87"/>
      <c r="C55" s="49"/>
      <c r="D55" s="49"/>
      <c r="E55" s="49"/>
      <c r="F55" s="49"/>
      <c r="G55" s="50"/>
      <c r="H55" s="49"/>
      <c r="I55" s="49"/>
      <c r="J55" s="28"/>
      <c r="K55" s="28"/>
      <c r="L55" s="88"/>
      <c r="M55" s="89"/>
      <c r="N55" s="78"/>
      <c r="O55" s="78"/>
      <c r="P55" s="78"/>
    </row>
    <row r="56" ht="22.5" customHeight="1">
      <c r="A56" s="87"/>
      <c r="B56" s="87"/>
      <c r="C56" s="49"/>
      <c r="D56" s="49"/>
      <c r="E56" s="49"/>
      <c r="F56" s="49"/>
      <c r="G56" s="50"/>
      <c r="H56" s="49"/>
      <c r="I56" s="49"/>
      <c r="J56" s="28"/>
      <c r="K56" s="28"/>
      <c r="L56" s="88"/>
      <c r="M56" s="89"/>
      <c r="N56" s="78"/>
      <c r="O56" s="78"/>
      <c r="P56" s="78"/>
    </row>
    <row r="57" ht="22.5" customHeight="1">
      <c r="A57" s="87"/>
      <c r="B57" s="87"/>
      <c r="C57" s="49"/>
      <c r="D57" s="49"/>
      <c r="E57" s="49"/>
      <c r="F57" s="49"/>
      <c r="G57" s="50"/>
      <c r="H57" s="49"/>
      <c r="I57" s="49"/>
      <c r="J57" s="28"/>
      <c r="K57" s="28"/>
      <c r="L57" s="88"/>
      <c r="M57" s="89"/>
      <c r="N57" s="78"/>
      <c r="O57" s="78"/>
      <c r="P57" s="78"/>
    </row>
    <row r="58" ht="22.5" customHeight="1">
      <c r="A58" s="87"/>
      <c r="B58" s="87"/>
      <c r="C58" s="49"/>
      <c r="D58" s="49"/>
      <c r="E58" s="49"/>
      <c r="F58" s="49"/>
      <c r="G58" s="50"/>
      <c r="H58" s="49"/>
      <c r="I58" s="49"/>
      <c r="J58" s="28"/>
      <c r="K58" s="28"/>
      <c r="L58" s="88"/>
      <c r="M58" s="89"/>
      <c r="N58" s="78"/>
      <c r="O58" s="78"/>
      <c r="P58" s="78"/>
    </row>
    <row r="59" ht="22.5" customHeight="1">
      <c r="A59" s="87"/>
      <c r="B59" s="87"/>
      <c r="C59" s="49"/>
      <c r="D59" s="49"/>
      <c r="E59" s="49"/>
      <c r="F59" s="49"/>
      <c r="G59" s="50"/>
      <c r="H59" s="49"/>
      <c r="I59" s="49"/>
      <c r="J59" s="28"/>
      <c r="K59" s="28"/>
      <c r="L59" s="88"/>
      <c r="M59" s="89"/>
      <c r="N59" s="78"/>
      <c r="O59" s="78"/>
      <c r="P59" s="78"/>
    </row>
    <row r="60" ht="22.5" customHeight="1">
      <c r="A60" s="87"/>
      <c r="B60" s="87"/>
      <c r="C60" s="49"/>
      <c r="D60" s="49"/>
      <c r="E60" s="49"/>
      <c r="F60" s="49"/>
      <c r="G60" s="50"/>
      <c r="H60" s="49"/>
      <c r="I60" s="49"/>
      <c r="J60" s="28"/>
      <c r="K60" s="28"/>
      <c r="L60" s="88"/>
      <c r="M60" s="89"/>
      <c r="N60" s="78"/>
      <c r="O60" s="78"/>
      <c r="P60" s="78"/>
    </row>
    <row r="61" ht="22.5" customHeight="1">
      <c r="A61" s="87"/>
      <c r="B61" s="87"/>
      <c r="C61" s="49"/>
      <c r="D61" s="49"/>
      <c r="E61" s="49"/>
      <c r="F61" s="49"/>
      <c r="G61" s="50"/>
      <c r="H61" s="49"/>
      <c r="I61" s="49"/>
      <c r="J61" s="28"/>
      <c r="K61" s="28"/>
      <c r="L61" s="88"/>
      <c r="M61" s="89"/>
      <c r="N61" s="78"/>
      <c r="O61" s="78"/>
      <c r="P61" s="78"/>
    </row>
    <row r="62" ht="22.5" customHeight="1">
      <c r="A62" s="87"/>
      <c r="B62" s="87"/>
      <c r="C62" s="49"/>
      <c r="D62" s="49"/>
      <c r="E62" s="49"/>
      <c r="F62" s="49"/>
      <c r="G62" s="50"/>
      <c r="H62" s="49"/>
      <c r="I62" s="49"/>
      <c r="J62" s="28"/>
      <c r="K62" s="28"/>
      <c r="L62" s="88"/>
      <c r="M62" s="89"/>
      <c r="N62" s="78"/>
      <c r="O62" s="78"/>
      <c r="P62" s="78"/>
    </row>
    <row r="63" ht="22.5" customHeight="1">
      <c r="A63" s="87"/>
      <c r="B63" s="87"/>
      <c r="C63" s="49"/>
      <c r="D63" s="49"/>
      <c r="E63" s="49"/>
      <c r="F63" s="49"/>
      <c r="G63" s="50"/>
      <c r="H63" s="49"/>
      <c r="I63" s="49"/>
      <c r="J63" s="28"/>
      <c r="K63" s="28"/>
      <c r="L63" s="88"/>
      <c r="M63" s="89"/>
      <c r="N63" s="78"/>
      <c r="O63" s="78"/>
      <c r="P63" s="78"/>
    </row>
    <row r="64" ht="22.5" customHeight="1">
      <c r="A64" s="87"/>
      <c r="B64" s="87"/>
      <c r="C64" s="49"/>
      <c r="D64" s="49"/>
      <c r="E64" s="49"/>
      <c r="F64" s="49"/>
      <c r="G64" s="50"/>
      <c r="H64" s="49"/>
      <c r="I64" s="49"/>
      <c r="J64" s="28"/>
      <c r="K64" s="28"/>
      <c r="L64" s="88"/>
      <c r="M64" s="89"/>
      <c r="N64" s="78"/>
      <c r="O64" s="78"/>
      <c r="P64" s="78"/>
    </row>
    <row r="65" ht="22.5" customHeight="1">
      <c r="A65" s="87"/>
      <c r="B65" s="87"/>
      <c r="C65" s="49"/>
      <c r="D65" s="49"/>
      <c r="E65" s="49"/>
      <c r="F65" s="49"/>
      <c r="G65" s="50"/>
      <c r="H65" s="49"/>
      <c r="I65" s="49"/>
      <c r="J65" s="28"/>
      <c r="K65" s="28"/>
      <c r="L65" s="88"/>
      <c r="M65" s="89"/>
      <c r="N65" s="78"/>
      <c r="O65" s="78"/>
      <c r="P65" s="78"/>
    </row>
    <row r="66" ht="22.5" customHeight="1">
      <c r="A66" s="87"/>
      <c r="B66" s="87"/>
      <c r="C66" s="49"/>
      <c r="D66" s="49"/>
      <c r="E66" s="49"/>
      <c r="F66" s="49"/>
      <c r="G66" s="50"/>
      <c r="H66" s="49"/>
      <c r="I66" s="49"/>
      <c r="J66" s="28"/>
      <c r="K66" s="28"/>
      <c r="L66" s="88"/>
      <c r="M66" s="89"/>
      <c r="N66" s="78"/>
      <c r="O66" s="78"/>
      <c r="P66" s="78"/>
    </row>
    <row r="67" ht="22.5" customHeight="1">
      <c r="A67" s="87"/>
      <c r="B67" s="87"/>
      <c r="C67" s="49"/>
      <c r="D67" s="49"/>
      <c r="E67" s="49"/>
      <c r="F67" s="49"/>
      <c r="G67" s="50"/>
      <c r="H67" s="49"/>
      <c r="I67" s="49"/>
      <c r="J67" s="28"/>
      <c r="K67" s="28"/>
      <c r="L67" s="88"/>
      <c r="M67" s="89"/>
      <c r="N67" s="78"/>
      <c r="O67" s="78"/>
      <c r="P67" s="78"/>
    </row>
    <row r="68" ht="22.5" customHeight="1">
      <c r="A68" s="87"/>
      <c r="B68" s="87"/>
      <c r="C68" s="49"/>
      <c r="D68" s="49"/>
      <c r="E68" s="49"/>
      <c r="F68" s="49"/>
      <c r="G68" s="50"/>
      <c r="H68" s="49"/>
      <c r="I68" s="49"/>
      <c r="J68" s="28"/>
      <c r="K68" s="28"/>
      <c r="L68" s="88"/>
      <c r="M68" s="89"/>
      <c r="N68" s="78"/>
      <c r="O68" s="78"/>
      <c r="P68" s="78"/>
    </row>
    <row r="69" ht="22.5" customHeight="1">
      <c r="A69" s="87"/>
      <c r="B69" s="87"/>
      <c r="C69" s="49"/>
      <c r="D69" s="49"/>
      <c r="E69" s="49"/>
      <c r="F69" s="49"/>
      <c r="G69" s="50"/>
      <c r="H69" s="49"/>
      <c r="I69" s="49"/>
      <c r="J69" s="28"/>
      <c r="K69" s="28"/>
      <c r="L69" s="88"/>
      <c r="M69" s="89"/>
      <c r="N69" s="78"/>
      <c r="O69" s="78"/>
      <c r="P69" s="78"/>
    </row>
    <row r="70" ht="22.5" customHeight="1">
      <c r="A70" s="87"/>
      <c r="B70" s="87"/>
      <c r="C70" s="49"/>
      <c r="D70" s="49"/>
      <c r="E70" s="49"/>
      <c r="F70" s="49"/>
      <c r="G70" s="50"/>
      <c r="H70" s="49"/>
      <c r="I70" s="49"/>
      <c r="J70" s="28"/>
      <c r="K70" s="28"/>
      <c r="L70" s="88"/>
      <c r="M70" s="89"/>
      <c r="N70" s="78"/>
      <c r="O70" s="78"/>
      <c r="P70" s="78"/>
    </row>
    <row r="71" ht="22.5" customHeight="1">
      <c r="A71" s="87"/>
      <c r="B71" s="87"/>
      <c r="C71" s="49"/>
      <c r="D71" s="49"/>
      <c r="E71" s="49"/>
      <c r="F71" s="49"/>
      <c r="G71" s="50"/>
      <c r="H71" s="49"/>
      <c r="I71" s="49"/>
      <c r="J71" s="28"/>
      <c r="K71" s="28"/>
      <c r="L71" s="88"/>
      <c r="M71" s="89"/>
      <c r="N71" s="78"/>
      <c r="O71" s="78"/>
      <c r="P71" s="78"/>
    </row>
    <row r="72" ht="22.5" customHeight="1">
      <c r="A72" s="87"/>
      <c r="B72" s="87"/>
      <c r="C72" s="49"/>
      <c r="D72" s="49"/>
      <c r="E72" s="49"/>
      <c r="F72" s="49"/>
      <c r="G72" s="50"/>
      <c r="H72" s="49"/>
      <c r="I72" s="49"/>
      <c r="J72" s="28"/>
      <c r="K72" s="28"/>
      <c r="L72" s="88"/>
      <c r="M72" s="89"/>
      <c r="N72" s="78"/>
      <c r="O72" s="78"/>
      <c r="P72" s="78"/>
    </row>
    <row r="73" ht="22.5" customHeight="1">
      <c r="A73" s="87"/>
      <c r="B73" s="87"/>
      <c r="C73" s="49"/>
      <c r="D73" s="49"/>
      <c r="E73" s="49"/>
      <c r="F73" s="49"/>
      <c r="G73" s="50"/>
      <c r="H73" s="49"/>
      <c r="I73" s="49"/>
      <c r="J73" s="28"/>
      <c r="K73" s="28"/>
      <c r="L73" s="88"/>
      <c r="M73" s="89"/>
      <c r="N73" s="78"/>
      <c r="O73" s="78"/>
      <c r="P73" s="78"/>
    </row>
    <row r="74" ht="22.5" customHeight="1">
      <c r="A74" s="87"/>
      <c r="B74" s="87"/>
      <c r="C74" s="49"/>
      <c r="D74" s="49"/>
      <c r="E74" s="49"/>
      <c r="F74" s="49"/>
      <c r="G74" s="50"/>
      <c r="H74" s="49"/>
      <c r="I74" s="49"/>
      <c r="J74" s="28"/>
      <c r="K74" s="28"/>
      <c r="L74" s="88"/>
      <c r="M74" s="89"/>
      <c r="N74" s="78"/>
      <c r="O74" s="78"/>
      <c r="P74" s="78"/>
    </row>
    <row r="75" ht="22.5" customHeight="1">
      <c r="A75" s="87"/>
      <c r="B75" s="87"/>
      <c r="C75" s="49"/>
      <c r="D75" s="49"/>
      <c r="E75" s="49"/>
      <c r="F75" s="49"/>
      <c r="G75" s="50"/>
      <c r="H75" s="49"/>
      <c r="I75" s="49"/>
      <c r="J75" s="28"/>
      <c r="K75" s="28"/>
      <c r="L75" s="88"/>
      <c r="M75" s="89"/>
      <c r="N75" s="78"/>
      <c r="O75" s="78"/>
      <c r="P75" s="78"/>
    </row>
    <row r="76" ht="22.5" customHeight="1">
      <c r="A76" s="87"/>
      <c r="B76" s="87"/>
      <c r="C76" s="49"/>
      <c r="D76" s="49"/>
      <c r="E76" s="49"/>
      <c r="F76" s="49"/>
      <c r="G76" s="50"/>
      <c r="H76" s="49"/>
      <c r="I76" s="49"/>
      <c r="J76" s="28"/>
      <c r="K76" s="28"/>
      <c r="L76" s="88"/>
      <c r="M76" s="89"/>
      <c r="N76" s="78"/>
      <c r="O76" s="78"/>
      <c r="P76" s="78"/>
    </row>
    <row r="77" ht="22.5" customHeight="1">
      <c r="A77" s="87"/>
      <c r="B77" s="87"/>
      <c r="C77" s="49"/>
      <c r="D77" s="49"/>
      <c r="E77" s="49"/>
      <c r="F77" s="49"/>
      <c r="G77" s="50"/>
      <c r="H77" s="49"/>
      <c r="I77" s="49"/>
      <c r="J77" s="28"/>
      <c r="K77" s="28"/>
      <c r="L77" s="88"/>
      <c r="M77" s="89"/>
      <c r="N77" s="78"/>
      <c r="O77" s="78"/>
      <c r="P77" s="78"/>
    </row>
    <row r="78" ht="22.5" customHeight="1">
      <c r="A78" s="87"/>
      <c r="B78" s="87"/>
      <c r="C78" s="49"/>
      <c r="D78" s="49"/>
      <c r="E78" s="49"/>
      <c r="F78" s="49"/>
      <c r="G78" s="50"/>
      <c r="H78" s="49"/>
      <c r="I78" s="49"/>
      <c r="J78" s="28"/>
      <c r="K78" s="28"/>
      <c r="L78" s="88"/>
      <c r="M78" s="89"/>
      <c r="N78" s="78"/>
      <c r="O78" s="78"/>
      <c r="P78" s="78"/>
    </row>
    <row r="79" ht="22.5" customHeight="1">
      <c r="A79" s="87"/>
      <c r="B79" s="87"/>
      <c r="C79" s="49"/>
      <c r="D79" s="49"/>
      <c r="E79" s="49"/>
      <c r="F79" s="49"/>
      <c r="G79" s="50"/>
      <c r="H79" s="49"/>
      <c r="I79" s="49"/>
      <c r="J79" s="28"/>
      <c r="K79" s="28"/>
      <c r="L79" s="88"/>
      <c r="M79" s="89"/>
      <c r="N79" s="78"/>
      <c r="O79" s="78"/>
      <c r="P79" s="78"/>
    </row>
    <row r="80" ht="22.5" customHeight="1">
      <c r="A80" s="87"/>
      <c r="B80" s="87"/>
      <c r="C80" s="49"/>
      <c r="D80" s="49"/>
      <c r="E80" s="49"/>
      <c r="F80" s="49"/>
      <c r="G80" s="50"/>
      <c r="H80" s="49"/>
      <c r="I80" s="49"/>
      <c r="J80" s="28"/>
      <c r="K80" s="28"/>
      <c r="L80" s="88"/>
      <c r="M80" s="89"/>
      <c r="N80" s="78"/>
      <c r="O80" s="78"/>
      <c r="P80" s="78"/>
    </row>
    <row r="81" ht="22.5" customHeight="1">
      <c r="A81" s="87"/>
      <c r="B81" s="87"/>
      <c r="C81" s="49"/>
      <c r="D81" s="49"/>
      <c r="E81" s="49"/>
      <c r="F81" s="49"/>
      <c r="G81" s="50"/>
      <c r="H81" s="49"/>
      <c r="I81" s="49"/>
      <c r="J81" s="28"/>
      <c r="K81" s="28"/>
      <c r="L81" s="88"/>
      <c r="M81" s="89"/>
      <c r="N81" s="78"/>
      <c r="O81" s="78"/>
      <c r="P81" s="78"/>
    </row>
  </sheetData>
  <mergeCells count="17">
    <mergeCell ref="C6:E8"/>
    <mergeCell ref="F6:F8"/>
    <mergeCell ref="G6:G8"/>
    <mergeCell ref="H6:H8"/>
    <mergeCell ref="I6:I8"/>
    <mergeCell ref="J6:J8"/>
    <mergeCell ref="K6:K8"/>
    <mergeCell ref="C20:C21"/>
    <mergeCell ref="E20:E21"/>
    <mergeCell ref="C27:I27"/>
    <mergeCell ref="F10:F12"/>
    <mergeCell ref="G10:G12"/>
    <mergeCell ref="H10:H12"/>
    <mergeCell ref="I10:I12"/>
    <mergeCell ref="J10:J12"/>
    <mergeCell ref="K10:K12"/>
    <mergeCell ref="C17:C18"/>
  </mergeCells>
  <drawing r:id="rId1"/>
  <extLst>
    <ext uri="{3A4CF648-6AED-40f4-86FF-DC5316D8AED3}">
      <x14:slicerList>
        <x14:slicer r:id="rId2"/>
      </x14:slicerList>
    </ext>
  </extLst>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28.5"/>
    <col customWidth="1" min="2" max="2" width="41.63"/>
    <col customWidth="1" min="3" max="3" width="37.5"/>
    <col customWidth="1" min="4" max="4" width="43.75"/>
    <col customWidth="1" min="5" max="5" width="21.25"/>
    <col customWidth="1" min="6" max="6" width="42.0"/>
    <col customWidth="1" min="8" max="8" width="20.5"/>
    <col customWidth="1" min="9" max="9" width="47.38"/>
    <col customWidth="1" min="11" max="11" width="19.75"/>
    <col customWidth="1" min="12" max="12" width="18.75"/>
    <col customWidth="1" min="15" max="15" width="15.13"/>
    <col customWidth="1" min="16" max="16" width="28.13"/>
    <col customWidth="1" min="17" max="17" width="28.0"/>
  </cols>
  <sheetData>
    <row r="1">
      <c r="A1" s="90"/>
      <c r="B1" s="91" t="s">
        <v>13</v>
      </c>
      <c r="C1" s="92" t="s">
        <v>17</v>
      </c>
      <c r="D1" s="93" t="s">
        <v>18</v>
      </c>
      <c r="E1" s="94"/>
      <c r="F1" s="94"/>
      <c r="G1" s="94"/>
      <c r="H1" s="94"/>
      <c r="I1" s="95"/>
      <c r="J1" s="95"/>
      <c r="K1" s="95"/>
      <c r="L1" s="95"/>
      <c r="M1" s="95"/>
      <c r="N1" s="95"/>
      <c r="O1" s="95"/>
      <c r="P1" s="95"/>
      <c r="Q1" s="95"/>
      <c r="R1" s="95"/>
    </row>
    <row r="2">
      <c r="A2" s="96" t="s">
        <v>19</v>
      </c>
      <c r="B2" s="90"/>
      <c r="C2" s="97" t="s">
        <v>20</v>
      </c>
      <c r="D2" s="98" t="s">
        <v>21</v>
      </c>
      <c r="E2" s="90"/>
      <c r="F2" s="90"/>
      <c r="G2" s="99"/>
      <c r="H2" s="95"/>
      <c r="I2" s="95"/>
      <c r="J2" s="95"/>
      <c r="K2" s="95"/>
      <c r="L2" s="95"/>
      <c r="M2" s="95"/>
      <c r="N2" s="95"/>
      <c r="O2" s="95"/>
      <c r="P2" s="95"/>
      <c r="Q2" s="95"/>
      <c r="R2" s="95"/>
    </row>
    <row r="3">
      <c r="A3" s="100" t="s">
        <v>22</v>
      </c>
      <c r="B3" s="100" t="s">
        <v>23</v>
      </c>
      <c r="C3" s="100" t="s">
        <v>24</v>
      </c>
      <c r="D3" s="100" t="s">
        <v>25</v>
      </c>
      <c r="E3" s="100" t="s">
        <v>26</v>
      </c>
      <c r="F3" s="101" t="s">
        <v>27</v>
      </c>
      <c r="G3" s="101" t="s">
        <v>28</v>
      </c>
      <c r="H3" s="102" t="s">
        <v>29</v>
      </c>
      <c r="I3" s="102" t="s">
        <v>30</v>
      </c>
      <c r="J3" s="100" t="s">
        <v>31</v>
      </c>
      <c r="K3" s="101" t="s">
        <v>32</v>
      </c>
      <c r="L3" s="100" t="s">
        <v>33</v>
      </c>
      <c r="M3" s="100" t="s">
        <v>34</v>
      </c>
      <c r="N3" s="100" t="s">
        <v>35</v>
      </c>
      <c r="O3" s="100"/>
    </row>
    <row r="4">
      <c r="A4" s="103" t="s">
        <v>36</v>
      </c>
      <c r="B4" s="104" t="s">
        <v>37</v>
      </c>
      <c r="C4" s="104" t="s">
        <v>38</v>
      </c>
      <c r="E4" s="105">
        <v>45017.0</v>
      </c>
      <c r="F4" s="106" t="str">
        <f t="array" ref="F4">TEXTJOIN(",",TRUE,IF('Referral Sales'!B$1:B$1099=A4,'Referral Sales'!A$1:A$1099,""))</f>
        <v>Marion Testing,Andres Sample,Brock Shelton,Oliver Church</v>
      </c>
      <c r="G4" s="107">
        <f>COUNTIF('Referral Sales'!B$1:B$1099, A4)</f>
        <v>4</v>
      </c>
      <c r="H4" s="108">
        <f>SUMIF('Referral Sales'!B$1:B$1099,"Jake Frome", 'Referral Sales'!D$1:D$1099)</f>
        <v>240</v>
      </c>
      <c r="I4" s="109">
        <f>PRODUCT('Program Members'!M4,'Program Members'!G4)</f>
        <v>60</v>
      </c>
      <c r="J4" s="110">
        <v>45.0</v>
      </c>
      <c r="K4" s="111">
        <f t="shared" ref="K4:K19" si="1">I4-J4</f>
        <v>15</v>
      </c>
      <c r="L4" s="105">
        <v>45367.0</v>
      </c>
      <c r="M4" s="110">
        <v>15.0</v>
      </c>
      <c r="N4" s="104">
        <v>10.0</v>
      </c>
    </row>
    <row r="5">
      <c r="A5" s="103" t="s">
        <v>39</v>
      </c>
      <c r="B5" s="104" t="s">
        <v>40</v>
      </c>
      <c r="C5" s="104" t="s">
        <v>41</v>
      </c>
      <c r="E5" s="105">
        <v>45107.0</v>
      </c>
      <c r="F5" s="106" t="str">
        <f t="array" ref="F5">TEXTJOIN(",",TRUE,IF('Referral Sales'!B$1:B$1099=A5,'Referral Sales'!A$1:A$1099,""))</f>
        <v>Callie Scott,Anneliese Francis</v>
      </c>
      <c r="G5" s="107">
        <f>COUNTIF('Referral Sales'!B$1:B$1099, A5)</f>
        <v>2</v>
      </c>
      <c r="H5" s="108">
        <f>SUMIF('Referral Sales'!B$1:B$1099,"Audrey Kenn", 'Referral Sales'!D$1:D$1099)</f>
        <v>120</v>
      </c>
      <c r="I5" s="109">
        <f>PRODUCT('Program Members'!M5,'Program Members'!G5)</f>
        <v>30</v>
      </c>
      <c r="J5" s="112">
        <v>30.0</v>
      </c>
      <c r="K5" s="111">
        <f t="shared" si="1"/>
        <v>0</v>
      </c>
      <c r="L5" s="105">
        <v>45328.0</v>
      </c>
      <c r="M5" s="110">
        <v>15.0</v>
      </c>
      <c r="N5" s="104">
        <v>10.0</v>
      </c>
    </row>
    <row r="6">
      <c r="A6" s="103" t="s">
        <v>42</v>
      </c>
      <c r="B6" s="104" t="s">
        <v>43</v>
      </c>
      <c r="C6" s="104" t="s">
        <v>44</v>
      </c>
      <c r="E6" s="105">
        <v>45231.0</v>
      </c>
      <c r="F6" s="106" t="str">
        <f t="array" ref="F6">TEXTJOIN(",",TRUE,IF('Referral Sales'!B$1:B$1099=A6,'Referral Sales'!A$1:A$1099,""))</f>
        <v/>
      </c>
      <c r="G6" s="107">
        <f>COUNTIF('Referral Sales'!B$1:B$1099, A6)</f>
        <v>0</v>
      </c>
      <c r="H6" s="108">
        <f>SUMIF('Referral Sales'!B$1:B$1099,"James Babee", 'Referral Sales'!D$1:D$1099)</f>
        <v>0</v>
      </c>
      <c r="I6" s="108">
        <f>PRODUCT('Program Members'!M6,'Program Members'!G6)</f>
        <v>0</v>
      </c>
      <c r="J6" s="112"/>
      <c r="K6" s="111">
        <f t="shared" si="1"/>
        <v>0</v>
      </c>
      <c r="L6" s="105"/>
      <c r="M6" s="110">
        <v>15.0</v>
      </c>
      <c r="N6" s="104">
        <v>10.0</v>
      </c>
    </row>
    <row r="7">
      <c r="A7" s="113" t="s">
        <v>45</v>
      </c>
      <c r="B7" s="104" t="s">
        <v>46</v>
      </c>
      <c r="C7" s="104" t="s">
        <v>47</v>
      </c>
      <c r="E7" s="105">
        <v>45299.0</v>
      </c>
      <c r="F7" s="106" t="str">
        <f t="array" ref="F7">TEXTJOIN(",",TRUE,IF('Referral Sales'!B$1:B$1099=A7,'Referral Sales'!A$1:A$1099,""))</f>
        <v>Simmy Jackson,PJ Farrar,Bram Kirk,Matilda Hale,Eli Giles</v>
      </c>
      <c r="G7" s="107">
        <f>COUNTIF('Referral Sales'!B$1:B$1099, A7)</f>
        <v>5</v>
      </c>
      <c r="H7" s="108">
        <f>SUMIF('Referral Sales'!B$1:B$1099,"Zaniyah Ibarra", 'Referral Sales'!D$1:D$1099)</f>
        <v>300</v>
      </c>
      <c r="I7" s="108">
        <f>PRODUCT('Program Members'!M7,'Program Members'!G7)</f>
        <v>75</v>
      </c>
      <c r="J7" s="112">
        <v>45.0</v>
      </c>
      <c r="K7" s="111">
        <f t="shared" si="1"/>
        <v>30</v>
      </c>
      <c r="L7" s="105">
        <v>45342.0</v>
      </c>
      <c r="M7" s="110">
        <v>15.0</v>
      </c>
      <c r="N7" s="104">
        <v>10.0</v>
      </c>
    </row>
    <row r="8">
      <c r="A8" s="103" t="s">
        <v>48</v>
      </c>
      <c r="B8" s="104" t="s">
        <v>49</v>
      </c>
      <c r="E8" s="105">
        <v>45303.0</v>
      </c>
      <c r="F8" s="106" t="str">
        <f t="array" ref="F8">TEXTJOIN(",",TRUE,IF('Referral Sales'!B$1:B$1099=A8,'Referral Sales'!A$1:A$1099,""))</f>
        <v/>
      </c>
      <c r="G8" s="107">
        <f>COUNTIF('Referral Sales'!B$1:B$1099, A8)</f>
        <v>0</v>
      </c>
      <c r="H8" s="108">
        <f>SUMIF('Referral Sales'!B$1:B$1099,"Shiloh Huff", 'Referral Sales'!D$1:D$1099)</f>
        <v>0</v>
      </c>
      <c r="I8" s="108">
        <f>PRODUCT('Program Members'!M8,'Program Members'!G8)</f>
        <v>0</v>
      </c>
      <c r="K8" s="111">
        <f t="shared" si="1"/>
        <v>0</v>
      </c>
      <c r="M8" s="110">
        <v>15.0</v>
      </c>
      <c r="N8" s="104">
        <v>10.0</v>
      </c>
    </row>
    <row r="9">
      <c r="A9" s="103" t="s">
        <v>50</v>
      </c>
      <c r="B9" s="104" t="s">
        <v>51</v>
      </c>
      <c r="C9" s="104" t="s">
        <v>52</v>
      </c>
      <c r="E9" s="105">
        <v>45307.0</v>
      </c>
      <c r="F9" s="106" t="str">
        <f t="array" ref="F9">TEXTJOIN(",",TRUE,IF('Referral Sales'!B$1:B$1099=A9,'Referral Sales'!A$1:A$1099,""))</f>
        <v>Justin Briggs,Drake Hooper</v>
      </c>
      <c r="G9" s="107">
        <f>COUNTIF('Referral Sales'!B$1:B$1099, A9)</f>
        <v>2</v>
      </c>
      <c r="H9" s="108">
        <f>SUMIF('Referral Sales'!B$1:B$1099,"Cloe Andrade", 'Referral Sales'!D$1:D$1099)</f>
        <v>120</v>
      </c>
      <c r="I9" s="108">
        <f>PRODUCT('Program Members'!M9,'Program Members'!G9)</f>
        <v>30</v>
      </c>
      <c r="J9" s="112">
        <v>0.0</v>
      </c>
      <c r="K9" s="111">
        <f t="shared" si="1"/>
        <v>30</v>
      </c>
      <c r="L9" s="105">
        <v>45388.0</v>
      </c>
      <c r="M9" s="110">
        <v>15.0</v>
      </c>
      <c r="N9" s="104">
        <v>10.0</v>
      </c>
    </row>
    <row r="10">
      <c r="A10" s="103" t="s">
        <v>53</v>
      </c>
      <c r="B10" s="104" t="s">
        <v>54</v>
      </c>
      <c r="C10" s="104" t="s">
        <v>55</v>
      </c>
      <c r="E10" s="105">
        <v>45344.0</v>
      </c>
      <c r="F10" s="106" t="str">
        <f t="array" ref="F10">TEXTJOIN(",",TRUE,IF('Referral Sales'!B$1:B$1099=A10,'Referral Sales'!A$1:A$1099,""))</f>
        <v/>
      </c>
      <c r="G10" s="107">
        <f>COUNTIF('Referral Sales'!B$1:B$1099, A10)</f>
        <v>0</v>
      </c>
      <c r="H10" s="108">
        <f>SUMIF('Referral Sales'!B$1:B$1099,"INSERT AMBASSADOR NAME HERE", 'Referral Sales'!D$1:D$1099)</f>
        <v>0</v>
      </c>
      <c r="I10" s="108">
        <f>PRODUCT('Program Members'!M10,'Program Members'!G10)</f>
        <v>0</v>
      </c>
      <c r="K10" s="111">
        <f t="shared" si="1"/>
        <v>0</v>
      </c>
      <c r="M10" s="110">
        <v>15.0</v>
      </c>
      <c r="N10" s="104">
        <v>10.0</v>
      </c>
    </row>
    <row r="11">
      <c r="A11" s="103" t="s">
        <v>56</v>
      </c>
      <c r="B11" s="104" t="s">
        <v>57</v>
      </c>
      <c r="C11" s="104" t="s">
        <v>58</v>
      </c>
      <c r="E11" s="105">
        <v>45355.0</v>
      </c>
      <c r="F11" s="106" t="str">
        <f t="array" ref="F11">TEXTJOIN(",",TRUE,IF('Referral Sales'!B$1:B$1099=A11,'Referral Sales'!A$1:A$1099,""))</f>
        <v/>
      </c>
      <c r="G11" s="107">
        <f>COUNTIF('Referral Sales'!B$1:B$1099, A11)</f>
        <v>0</v>
      </c>
      <c r="H11" s="108">
        <f>SUMIF('Referral Sales'!B$1:B$1099,"INSERT AMBASSADOR NAME HERE", 'Referral Sales'!D$1:D$1099)</f>
        <v>0</v>
      </c>
      <c r="I11" s="108">
        <f>PRODUCT('Program Members'!M11,'Program Members'!G11)</f>
        <v>0</v>
      </c>
      <c r="K11" s="111">
        <f t="shared" si="1"/>
        <v>0</v>
      </c>
      <c r="M11" s="110">
        <v>15.0</v>
      </c>
      <c r="N11" s="104">
        <v>10.0</v>
      </c>
    </row>
    <row r="12">
      <c r="A12" s="113" t="s">
        <v>59</v>
      </c>
      <c r="B12" s="104" t="s">
        <v>60</v>
      </c>
      <c r="E12" s="105">
        <v>45368.0</v>
      </c>
      <c r="F12" s="106" t="str">
        <f t="array" ref="F12">TEXTJOIN(",",TRUE,IF('Referral Sales'!B$1:B$1099=A12,'Referral Sales'!A$1:A$1099,""))</f>
        <v/>
      </c>
      <c r="G12" s="107">
        <f>COUNTIF('Referral Sales'!B$1:B$1099, A12)</f>
        <v>0</v>
      </c>
      <c r="H12" s="108">
        <f>SUMIF('Referral Sales'!B$1:B$1099,"INSERT AMBASSADOR NAME HERE", 'Referral Sales'!D$1:D$1099)</f>
        <v>0</v>
      </c>
      <c r="I12" s="108">
        <f>PRODUCT('Program Members'!M12,'Program Members'!G12)</f>
        <v>0</v>
      </c>
      <c r="K12" s="111">
        <f t="shared" si="1"/>
        <v>0</v>
      </c>
      <c r="M12" s="110">
        <v>15.0</v>
      </c>
      <c r="N12" s="104">
        <v>10.0</v>
      </c>
    </row>
    <row r="13">
      <c r="A13" s="103" t="s">
        <v>61</v>
      </c>
      <c r="B13" s="104" t="s">
        <v>62</v>
      </c>
      <c r="C13" s="104" t="s">
        <v>63</v>
      </c>
      <c r="E13" s="105">
        <v>45376.0</v>
      </c>
      <c r="F13" s="106" t="str">
        <f t="array" ref="F13">TEXTJOIN(",",TRUE,IF('Referral Sales'!B$1:B$1099=A13,'Referral Sales'!A$1:A$1099,""))</f>
        <v/>
      </c>
      <c r="G13" s="107">
        <f>COUNTIF('Referral Sales'!B$1:B$1099, A13)</f>
        <v>0</v>
      </c>
      <c r="H13" s="108">
        <f>SUMIF('Referral Sales'!B$1:B$1099,"INSERT AMBASSADOR NAME HERE", 'Referral Sales'!D$1:D$1099)</f>
        <v>0</v>
      </c>
      <c r="I13" s="108">
        <f>PRODUCT('Program Members'!M13,'Program Members'!G13)</f>
        <v>0</v>
      </c>
      <c r="K13" s="111">
        <f t="shared" si="1"/>
        <v>0</v>
      </c>
      <c r="M13" s="110">
        <v>15.0</v>
      </c>
      <c r="N13" s="104">
        <v>10.0</v>
      </c>
    </row>
    <row r="14">
      <c r="A14" s="103" t="s">
        <v>64</v>
      </c>
      <c r="B14" s="104" t="s">
        <v>65</v>
      </c>
      <c r="C14" s="104" t="s">
        <v>66</v>
      </c>
      <c r="E14" s="105">
        <v>45381.0</v>
      </c>
      <c r="F14" s="106" t="str">
        <f t="array" ref="F14">TEXTJOIN(",",TRUE,IF('Referral Sales'!B$1:B$1099=A14,'Referral Sales'!A$1:A$1099,""))</f>
        <v/>
      </c>
      <c r="G14" s="107">
        <f>COUNTIF('Referral Sales'!B$1:B$1099, A14)</f>
        <v>0</v>
      </c>
      <c r="H14" s="108">
        <f>SUMIF('Referral Sales'!B$1:B$1099,"INSERT AMBASSADOR NAME HERE", 'Referral Sales'!D$1:D$1099)</f>
        <v>0</v>
      </c>
      <c r="I14" s="108">
        <f>PRODUCT('Program Members'!M14,'Program Members'!G14)</f>
        <v>0</v>
      </c>
      <c r="K14" s="111">
        <f t="shared" si="1"/>
        <v>0</v>
      </c>
      <c r="M14" s="110">
        <v>15.0</v>
      </c>
      <c r="N14" s="104">
        <v>10.0</v>
      </c>
    </row>
    <row r="15">
      <c r="A15" s="103" t="s">
        <v>67</v>
      </c>
      <c r="B15" s="104" t="s">
        <v>68</v>
      </c>
      <c r="E15" s="105">
        <v>45384.0</v>
      </c>
      <c r="F15" s="106" t="str">
        <f t="array" ref="F15">TEXTJOIN(",",TRUE,IF('Referral Sales'!B$1:B$1099=A15,'Referral Sales'!A$1:A$1099,""))</f>
        <v/>
      </c>
      <c r="G15" s="107">
        <f>COUNTIF('Referral Sales'!B$1:B$1099, A15)</f>
        <v>0</v>
      </c>
      <c r="H15" s="108">
        <f>SUMIF('Referral Sales'!B$1:B$1099,"INSERT AMBASSADOR NAME HERE", 'Referral Sales'!D$1:D$1099)</f>
        <v>0</v>
      </c>
      <c r="I15" s="108">
        <f>PRODUCT('Program Members'!M15,'Program Members'!G15)</f>
        <v>0</v>
      </c>
      <c r="K15" s="111">
        <f t="shared" si="1"/>
        <v>0</v>
      </c>
      <c r="M15" s="110">
        <v>15.0</v>
      </c>
      <c r="N15" s="104">
        <v>10.0</v>
      </c>
    </row>
    <row r="16">
      <c r="A16" s="103" t="s">
        <v>69</v>
      </c>
      <c r="B16" s="104" t="s">
        <v>70</v>
      </c>
      <c r="C16" s="104" t="s">
        <v>71</v>
      </c>
      <c r="E16" s="105">
        <v>45387.0</v>
      </c>
      <c r="F16" s="106" t="str">
        <f t="array" ref="F16">TEXTJOIN(",",TRUE,IF('Referral Sales'!B$1:B$1099=A16,'Referral Sales'!A$1:A$1099,""))</f>
        <v/>
      </c>
      <c r="G16" s="107">
        <f>COUNTIF('Referral Sales'!B$1:B$1099, A16)</f>
        <v>0</v>
      </c>
      <c r="H16" s="108">
        <f>SUMIF('Referral Sales'!B$1:B$1099,"INSERT AMBASSADOR NAME HERE", 'Referral Sales'!D$1:D$1099)</f>
        <v>0</v>
      </c>
      <c r="I16" s="108">
        <f>PRODUCT('Program Members'!M16,'Program Members'!G16)</f>
        <v>0</v>
      </c>
      <c r="K16" s="111">
        <f t="shared" si="1"/>
        <v>0</v>
      </c>
      <c r="M16" s="110">
        <v>15.0</v>
      </c>
      <c r="N16" s="104">
        <v>10.0</v>
      </c>
    </row>
    <row r="17">
      <c r="E17" s="105"/>
      <c r="F17" s="106" t="str">
        <f t="array" ref="F17">TEXTJOIN(",",TRUE,IF('Referral Sales'!B$1:B$1099=A17,'Referral Sales'!A$1:A$1099,""))</f>
        <v/>
      </c>
      <c r="G17" s="107">
        <f>COUNTIF('Referral Sales'!B$1:B$1099, A17)</f>
        <v>0</v>
      </c>
      <c r="H17" s="108">
        <f>SUMIF('Referral Sales'!B$1:B$1099,"INSERT AMBASSADOR NAME HERE", 'Referral Sales'!D$1:D$1099)</f>
        <v>0</v>
      </c>
      <c r="I17" s="108">
        <f>PRODUCT('Program Members'!M17,'Program Members'!G17)</f>
        <v>0</v>
      </c>
      <c r="K17" s="111">
        <f t="shared" si="1"/>
        <v>0</v>
      </c>
      <c r="L17" s="114"/>
      <c r="M17" s="110"/>
      <c r="N17" s="115"/>
    </row>
    <row r="18">
      <c r="E18" s="114"/>
      <c r="F18" s="106" t="str">
        <f t="array" ref="F18">TEXTJOIN(",",TRUE,IF('Referral Sales'!B$1:B$1099=A18,'Referral Sales'!A$1:A$1099,""))</f>
        <v/>
      </c>
      <c r="G18" s="107">
        <f>COUNTIF('Referral Sales'!B$1:B$1099, A18)</f>
        <v>0</v>
      </c>
      <c r="H18" s="108">
        <f>SUMIF('Referral Sales'!B$1:B$1099,"INSERT AMBASSADOR NAME HERE", 'Referral Sales'!D$1:D$1099)</f>
        <v>0</v>
      </c>
      <c r="I18" s="108">
        <f>PRODUCT('Program Members'!M18,'Program Members'!G18)</f>
        <v>0</v>
      </c>
      <c r="K18" s="111">
        <f t="shared" si="1"/>
        <v>0</v>
      </c>
      <c r="L18" s="114"/>
      <c r="M18" s="110"/>
      <c r="N18" s="115"/>
    </row>
    <row r="19">
      <c r="E19" s="114"/>
      <c r="F19" s="106" t="str">
        <f t="array" ref="F19">TEXTJOIN(",",TRUE,IF('Referral Sales'!B$1:B$1099=A19,'Referral Sales'!A$1:A$1099,""))</f>
        <v/>
      </c>
      <c r="G19" s="107">
        <f>COUNTIF('Referral Sales'!B$1:B$1099, A19)</f>
        <v>0</v>
      </c>
      <c r="H19" s="108">
        <f>SUMIF('Referral Sales'!B$1:B$1099,"INSERT AMBASSADOR NAME HERE", 'Referral Sales'!D$1:D$1099)</f>
        <v>0</v>
      </c>
      <c r="I19" s="108">
        <f>PRODUCT('Program Members'!M19,'Program Members'!G19)</f>
        <v>0</v>
      </c>
      <c r="K19" s="111">
        <f t="shared" si="1"/>
        <v>0</v>
      </c>
      <c r="L19" s="114"/>
      <c r="M19" s="110"/>
      <c r="N19" s="115"/>
    </row>
    <row r="20">
      <c r="E20" s="114"/>
      <c r="F20" s="106" t="str">
        <f t="array" ref="F20">TEXTJOIN(",",TRUE,IF('Referral Sales'!B$1:B$1099=A20,'Referral Sales'!A$1:A$1099,""))</f>
        <v/>
      </c>
      <c r="G20" s="107">
        <f>COUNTIF('Referral Sales'!B$1:B$1099, A20)</f>
        <v>0</v>
      </c>
      <c r="H20" s="108">
        <f>SUMIF('Referral Sales'!B$1:B$1099,"INSERT AMBASSADOR NAME HERE", 'Referral Sales'!D$1:D$1099)</f>
        <v>0</v>
      </c>
      <c r="I20" s="108"/>
      <c r="K20" s="111"/>
      <c r="L20" s="114"/>
      <c r="M20" s="110"/>
      <c r="N20" s="115"/>
    </row>
    <row r="21">
      <c r="E21" s="114"/>
      <c r="F21" s="106" t="str">
        <f t="array" ref="F21">TEXTJOIN(",",TRUE,IF('Referral Sales'!B$1:B$1099=A21,'Referral Sales'!A$1:A$1099,""))</f>
        <v/>
      </c>
      <c r="G21" s="107">
        <f>COUNTIF('Referral Sales'!B$1:B$1099, A21)</f>
        <v>0</v>
      </c>
      <c r="H21" s="108">
        <f>SUMIF('Referral Sales'!B$1:B$1099,"INSERT AMBASSADOR NAME HERE", 'Referral Sales'!D$1:D$1099)</f>
        <v>0</v>
      </c>
      <c r="I21" s="108"/>
      <c r="K21" s="111"/>
      <c r="L21" s="114"/>
      <c r="M21" s="110"/>
      <c r="N21" s="115"/>
    </row>
    <row r="22">
      <c r="E22" s="114"/>
      <c r="F22" s="106" t="str">
        <f t="array" ref="F22">TEXTJOIN(",",TRUE,IF('Referral Sales'!B$1:B$1099=A22,'Referral Sales'!A$1:A$1099,""))</f>
        <v/>
      </c>
      <c r="G22" s="107">
        <f>COUNTIF('Referral Sales'!B$1:B$1099, A22)</f>
        <v>0</v>
      </c>
      <c r="H22" s="108">
        <f>SUMIF('Referral Sales'!B$1:B$1099,"INSERT AMBASSADOR NAME HERE", 'Referral Sales'!D$1:D$1099)</f>
        <v>0</v>
      </c>
      <c r="I22" s="108"/>
      <c r="K22" s="111"/>
      <c r="L22" s="114"/>
      <c r="M22" s="110"/>
      <c r="N22" s="115"/>
    </row>
    <row r="23">
      <c r="E23" s="114"/>
      <c r="F23" s="106" t="str">
        <f t="array" ref="F23">TEXTJOIN(",",TRUE,IF('Referral Sales'!B$1:B$1099=A23,'Referral Sales'!A$1:A$1099,""))</f>
        <v/>
      </c>
      <c r="G23" s="107">
        <f>COUNTIF('Referral Sales'!B$1:B$1099, A23)</f>
        <v>0</v>
      </c>
      <c r="H23" s="108">
        <f>SUMIF('Referral Sales'!B$1:B$1099,"INSERT AMBASSADOR NAME HERE", 'Referral Sales'!D$1:D$1099)</f>
        <v>0</v>
      </c>
      <c r="I23" s="108"/>
      <c r="K23" s="111"/>
      <c r="L23" s="114"/>
      <c r="M23" s="110"/>
      <c r="N23" s="115"/>
    </row>
    <row r="24">
      <c r="E24" s="114"/>
      <c r="F24" s="106" t="str">
        <f t="array" ref="F24">TEXTJOIN(",",TRUE,IF('Referral Sales'!B$1:B$1099=A24,'Referral Sales'!A$1:A$1099,""))</f>
        <v/>
      </c>
      <c r="G24" s="107">
        <f>COUNTIF('Referral Sales'!B$1:B$1099, A24)</f>
        <v>0</v>
      </c>
      <c r="H24" s="108">
        <f>SUMIF('Referral Sales'!B$1:B$1099,"INSERT AMBASSADOR NAME HERE", 'Referral Sales'!D$1:D$1099)</f>
        <v>0</v>
      </c>
      <c r="I24" s="108"/>
      <c r="K24" s="111"/>
      <c r="L24" s="114"/>
      <c r="M24" s="110"/>
      <c r="N24" s="115"/>
    </row>
    <row r="25">
      <c r="E25" s="114"/>
      <c r="F25" s="106" t="str">
        <f t="array" ref="F25">TEXTJOIN(",",TRUE,IF('Referral Sales'!B$1:B$1099=A25,'Referral Sales'!A$1:A$1099,""))</f>
        <v/>
      </c>
      <c r="G25" s="107">
        <f>COUNTIF('Referral Sales'!B$1:B$1099, A25)</f>
        <v>0</v>
      </c>
      <c r="H25" s="108">
        <f>SUMIF('Referral Sales'!B$1:B$1099,"INSERT AMBASSADOR NAME HERE", 'Referral Sales'!D$1:D$1099)</f>
        <v>0</v>
      </c>
      <c r="I25" s="108"/>
      <c r="K25" s="111"/>
      <c r="L25" s="114"/>
      <c r="M25" s="110"/>
      <c r="N25" s="115"/>
    </row>
    <row r="26">
      <c r="E26" s="114"/>
      <c r="F26" s="106" t="str">
        <f t="array" ref="F26">TEXTJOIN(",",TRUE,IF('Referral Sales'!B$1:B$1099=A26,'Referral Sales'!A$1:A$1099,""))</f>
        <v/>
      </c>
      <c r="G26" s="107">
        <f>COUNTIF('Referral Sales'!B$1:B$1099, A26)</f>
        <v>0</v>
      </c>
      <c r="H26" s="108">
        <f>SUMIF('Referral Sales'!B$1:B$1099,"INSERT AMBASSADOR NAME HERE", 'Referral Sales'!D$1:D$1099)</f>
        <v>0</v>
      </c>
      <c r="I26" s="108"/>
      <c r="K26" s="111"/>
      <c r="L26" s="114"/>
      <c r="M26" s="110"/>
      <c r="N26" s="115"/>
    </row>
    <row r="27">
      <c r="E27" s="114"/>
      <c r="F27" s="106" t="str">
        <f t="array" ref="F27">TEXTJOIN(",",TRUE,IF('Referral Sales'!B$1:B$1099=A27,'Referral Sales'!A$1:A$1099,""))</f>
        <v/>
      </c>
      <c r="G27" s="107">
        <f>COUNTIF('Referral Sales'!B$1:B$1099, A27)</f>
        <v>0</v>
      </c>
      <c r="H27" s="108">
        <f>SUMIF('Referral Sales'!B$1:B$1099,"INSERT AMBASSADOR NAME HERE", 'Referral Sales'!D$1:D$1099)</f>
        <v>0</v>
      </c>
      <c r="I27" s="108"/>
      <c r="K27" s="111"/>
      <c r="L27" s="114"/>
      <c r="M27" s="110"/>
      <c r="N27" s="115"/>
    </row>
    <row r="28">
      <c r="E28" s="114"/>
      <c r="F28" s="106" t="str">
        <f t="array" ref="F28">TEXTJOIN(",",TRUE,IF('Referral Sales'!B$1:B$1099=A28,'Referral Sales'!A$1:A$1099,""))</f>
        <v/>
      </c>
      <c r="G28" s="107">
        <f>COUNTIF('Referral Sales'!B$1:B$1099, A28)</f>
        <v>0</v>
      </c>
      <c r="H28" s="108">
        <f>SUMIF('Referral Sales'!B$1:B$1099,"INSERT AMBASSADOR NAME HERE", 'Referral Sales'!D$1:D$1099)</f>
        <v>0</v>
      </c>
      <c r="I28" s="108"/>
      <c r="K28" s="111"/>
      <c r="L28" s="114"/>
      <c r="M28" s="110"/>
      <c r="N28" s="115"/>
    </row>
    <row r="29">
      <c r="E29" s="114"/>
      <c r="F29" s="106" t="str">
        <f t="array" ref="F29">TEXTJOIN(",",TRUE,IF('Referral Sales'!B$1:B$1099=A29,'Referral Sales'!A$1:A$1099,""))</f>
        <v/>
      </c>
      <c r="G29" s="107">
        <f>COUNTIF('Referral Sales'!B$1:B$1099, A29)</f>
        <v>0</v>
      </c>
      <c r="H29" s="108">
        <f>SUMIF('Referral Sales'!B$1:B$1099,"INSERT AMBASSADOR NAME HERE", 'Referral Sales'!D$1:D$1099)</f>
        <v>0</v>
      </c>
      <c r="I29" s="108"/>
      <c r="K29" s="111"/>
      <c r="L29" s="114"/>
      <c r="M29" s="110"/>
      <c r="N29" s="115"/>
    </row>
    <row r="30">
      <c r="E30" s="114"/>
      <c r="F30" s="106" t="str">
        <f t="array" ref="F30">TEXTJOIN(",",TRUE,IF('Referral Sales'!B$1:B$1099=A30,'Referral Sales'!A$1:A$1099,""))</f>
        <v/>
      </c>
      <c r="G30" s="107">
        <f>COUNTIF('Referral Sales'!B$1:B$1099, A30)</f>
        <v>0</v>
      </c>
      <c r="H30" s="108">
        <f>SUMIF('Referral Sales'!B$1:B$1099,"INSERT AMBASSADOR NAME HERE", 'Referral Sales'!D$1:D$1099)</f>
        <v>0</v>
      </c>
      <c r="I30" s="108"/>
      <c r="K30" s="111"/>
      <c r="L30" s="114"/>
      <c r="M30" s="110"/>
      <c r="N30" s="115"/>
    </row>
    <row r="31">
      <c r="E31" s="114"/>
      <c r="F31" s="106" t="str">
        <f t="array" ref="F31">TEXTJOIN(",",TRUE,IF('Referral Sales'!B$1:B$1099=A31,'Referral Sales'!A$1:A$1099,""))</f>
        <v/>
      </c>
      <c r="G31" s="107">
        <f>COUNTIF('Referral Sales'!B$1:B$1099, A31)</f>
        <v>0</v>
      </c>
      <c r="H31" s="108">
        <f>SUMIF('Referral Sales'!B$1:B$1099,"INSERT AMBASSADOR NAME HERE", 'Referral Sales'!D$1:D$1099)</f>
        <v>0</v>
      </c>
      <c r="I31" s="108"/>
      <c r="K31" s="111"/>
      <c r="L31" s="114"/>
      <c r="M31" s="110"/>
      <c r="N31" s="115"/>
    </row>
    <row r="32">
      <c r="E32" s="114"/>
      <c r="F32" s="106" t="str">
        <f t="array" ref="F32">TEXTJOIN(",",TRUE,IF('Referral Sales'!B$1:B$1099=A32,'Referral Sales'!A$1:A$1099,""))</f>
        <v/>
      </c>
      <c r="G32" s="107">
        <f>COUNTIF('Referral Sales'!B$1:B$1099, A32)</f>
        <v>0</v>
      </c>
      <c r="H32" s="108">
        <f>SUMIF('Referral Sales'!B$1:B$1099,"INSERT AMBASSADOR NAME HERE", 'Referral Sales'!D$1:D$1099)</f>
        <v>0</v>
      </c>
      <c r="I32" s="108"/>
      <c r="K32" s="111"/>
      <c r="L32" s="114"/>
      <c r="M32" s="110"/>
      <c r="N32" s="115"/>
    </row>
    <row r="33">
      <c r="E33" s="114"/>
      <c r="F33" s="106" t="str">
        <f t="array" ref="F33">TEXTJOIN(",",TRUE,IF('Referral Sales'!B$1:B$1099=A33,'Referral Sales'!A$1:A$1099,""))</f>
        <v/>
      </c>
      <c r="G33" s="107">
        <f>COUNTIF('Referral Sales'!B$1:B$1099, A33)</f>
        <v>0</v>
      </c>
      <c r="H33" s="108">
        <f>SUMIF('Referral Sales'!B$1:B$1099,"INSERT AMBASSADOR NAME HERE", 'Referral Sales'!D$1:D$1099)</f>
        <v>0</v>
      </c>
      <c r="I33" s="108"/>
      <c r="K33" s="111"/>
      <c r="L33" s="114"/>
      <c r="M33" s="110"/>
      <c r="N33" s="115"/>
    </row>
    <row r="34">
      <c r="E34" s="114"/>
      <c r="F34" s="106" t="str">
        <f t="array" ref="F34">TEXTJOIN(",",TRUE,IF('Referral Sales'!B$1:B$1099=A34,'Referral Sales'!A$1:A$1099,""))</f>
        <v/>
      </c>
      <c r="G34" s="107">
        <f>COUNTIF('Referral Sales'!B$1:B$1099, A34)</f>
        <v>0</v>
      </c>
      <c r="H34" s="108">
        <f>SUMIF('Referral Sales'!B$1:B$1099,"INSERT AMBASSADOR NAME HERE", 'Referral Sales'!D$1:D$1099)</f>
        <v>0</v>
      </c>
      <c r="I34" s="108"/>
      <c r="K34" s="111"/>
      <c r="L34" s="114"/>
      <c r="M34" s="110"/>
      <c r="N34" s="115"/>
    </row>
    <row r="35">
      <c r="E35" s="114"/>
      <c r="F35" s="106" t="str">
        <f t="array" ref="F35">TEXTJOIN(",",TRUE,IF('Referral Sales'!B$1:B$1099=A35,'Referral Sales'!A$1:A$1099,""))</f>
        <v/>
      </c>
      <c r="G35" s="107">
        <f>COUNTIF('Referral Sales'!B$1:B$1099, A35)</f>
        <v>0</v>
      </c>
      <c r="H35" s="108">
        <f>SUMIF('Referral Sales'!B$1:B$1099,"INSERT AMBASSADOR NAME HERE", 'Referral Sales'!D$1:D$1099)</f>
        <v>0</v>
      </c>
      <c r="I35" s="108"/>
      <c r="K35" s="111"/>
      <c r="L35" s="114"/>
      <c r="M35" s="110"/>
      <c r="N35" s="115"/>
    </row>
    <row r="36">
      <c r="E36" s="114"/>
      <c r="F36" s="106" t="str">
        <f t="array" ref="F36">TEXTJOIN(",",TRUE,IF('Referral Sales'!B$1:B$1099=A36,'Referral Sales'!A$1:A$1099,""))</f>
        <v/>
      </c>
      <c r="G36" s="107">
        <f>COUNTIF('Referral Sales'!B$1:B$1099, A36)</f>
        <v>0</v>
      </c>
      <c r="H36" s="108">
        <f>SUMIF('Referral Sales'!B$1:B$1099,"INSERT AMBASSADOR NAME HERE", 'Referral Sales'!D$1:D$1099)</f>
        <v>0</v>
      </c>
      <c r="I36" s="108"/>
      <c r="K36" s="111"/>
      <c r="L36" s="114"/>
      <c r="M36" s="110"/>
      <c r="N36" s="115"/>
    </row>
    <row r="37">
      <c r="E37" s="114"/>
      <c r="F37" s="106" t="str">
        <f t="array" ref="F37">TEXTJOIN(",",TRUE,IF('Referral Sales'!B$1:B$1099=A37,'Referral Sales'!A$1:A$1099,""))</f>
        <v/>
      </c>
      <c r="G37" s="107">
        <f>COUNTIF('Referral Sales'!B$1:B$1099, A37)</f>
        <v>0</v>
      </c>
      <c r="H37" s="108">
        <f>SUMIF('Referral Sales'!B$1:B$1099,"INSERT AMBASSADOR NAME HERE", 'Referral Sales'!D$1:D$1099)</f>
        <v>0</v>
      </c>
      <c r="I37" s="108"/>
      <c r="K37" s="111"/>
      <c r="L37" s="114"/>
      <c r="M37" s="110"/>
      <c r="N37" s="115"/>
    </row>
    <row r="38">
      <c r="E38" s="114"/>
      <c r="F38" s="106" t="str">
        <f t="array" ref="F38">TEXTJOIN(",",TRUE,IF('Referral Sales'!B$1:B$1099=A38,'Referral Sales'!A$1:A$1099,""))</f>
        <v/>
      </c>
      <c r="G38" s="107">
        <f>COUNTIF('Referral Sales'!B$1:B$1099, A38)</f>
        <v>0</v>
      </c>
      <c r="H38" s="108">
        <f>SUMIF('Referral Sales'!B$1:B$1099,"INSERT AMBASSADOR NAME HERE", 'Referral Sales'!D$1:D$1099)</f>
        <v>0</v>
      </c>
      <c r="I38" s="108"/>
      <c r="K38" s="111"/>
      <c r="L38" s="114"/>
      <c r="M38" s="110"/>
      <c r="N38" s="115"/>
    </row>
    <row r="39">
      <c r="E39" s="114"/>
      <c r="F39" s="106" t="str">
        <f t="array" ref="F39">TEXTJOIN(",",TRUE,IF('Referral Sales'!B$1:B$1099=A39,'Referral Sales'!A$1:A$1099,""))</f>
        <v/>
      </c>
      <c r="G39" s="107">
        <f>COUNTIF('Referral Sales'!B$1:B$1099, A39)</f>
        <v>0</v>
      </c>
      <c r="H39" s="108">
        <f>SUMIF('Referral Sales'!B$1:B$1099,"INSERT AMBASSADOR NAME HERE", 'Referral Sales'!D$1:D$1099)</f>
        <v>0</v>
      </c>
      <c r="I39" s="108"/>
      <c r="K39" s="111"/>
      <c r="L39" s="114"/>
      <c r="M39" s="110"/>
      <c r="N39" s="115"/>
    </row>
    <row r="40">
      <c r="E40" s="114"/>
      <c r="F40" s="106" t="str">
        <f t="array" ref="F40">TEXTJOIN(",",TRUE,IF('Referral Sales'!B$1:B$1099=A40,'Referral Sales'!A$1:A$1099,""))</f>
        <v/>
      </c>
      <c r="G40" s="107">
        <f>COUNTIF('Referral Sales'!B$1:B$1099, A40)</f>
        <v>0</v>
      </c>
      <c r="H40" s="108">
        <f>SUMIF('Referral Sales'!B$1:B$1099,"INSERT AMBASSADOR NAME HERE", 'Referral Sales'!D$1:D$1099)</f>
        <v>0</v>
      </c>
      <c r="I40" s="108"/>
      <c r="K40" s="111"/>
      <c r="L40" s="114"/>
      <c r="M40" s="110"/>
      <c r="N40" s="115"/>
    </row>
    <row r="41">
      <c r="E41" s="114"/>
      <c r="F41" s="106" t="str">
        <f t="array" ref="F41">TEXTJOIN(",",TRUE,IF('Referral Sales'!B$1:B$1099=A41,'Referral Sales'!A$1:A$1099,""))</f>
        <v/>
      </c>
      <c r="G41" s="107">
        <f>COUNTIF('Referral Sales'!B$1:B$1099, A41)</f>
        <v>0</v>
      </c>
      <c r="H41" s="108">
        <f>SUMIF('Referral Sales'!B$1:B$1099,"INSERT AMBASSADOR NAME HERE", 'Referral Sales'!D$1:D$1099)</f>
        <v>0</v>
      </c>
      <c r="I41" s="108"/>
      <c r="K41" s="111"/>
      <c r="L41" s="114"/>
      <c r="M41" s="110"/>
      <c r="N41" s="115"/>
    </row>
    <row r="42">
      <c r="E42" s="114"/>
      <c r="F42" s="106" t="str">
        <f t="array" ref="F42">TEXTJOIN(",",TRUE,IF('Referral Sales'!B$1:B$1099=A42,'Referral Sales'!A$1:A$1099,""))</f>
        <v/>
      </c>
      <c r="G42" s="107">
        <f>COUNTIF('Referral Sales'!B$1:B$1099, A42)</f>
        <v>0</v>
      </c>
      <c r="H42" s="108">
        <f>SUMIF('Referral Sales'!B$1:B$1099,"INSERT AMBASSADOR NAME HERE", 'Referral Sales'!D$1:D$1099)</f>
        <v>0</v>
      </c>
      <c r="I42" s="108"/>
      <c r="K42" s="111"/>
      <c r="L42" s="114"/>
      <c r="M42" s="110"/>
      <c r="N42" s="115"/>
    </row>
    <row r="43">
      <c r="E43" s="114"/>
      <c r="F43" s="106" t="str">
        <f t="array" ref="F43">TEXTJOIN(",",TRUE,IF('Referral Sales'!B$1:B$1099=A43,'Referral Sales'!A$1:A$1099,""))</f>
        <v/>
      </c>
      <c r="G43" s="107">
        <f>COUNTIF('Referral Sales'!B$1:B$1099, A43)</f>
        <v>0</v>
      </c>
      <c r="H43" s="108">
        <f>SUMIF('Referral Sales'!B$1:B$1099,"INSERT AMBASSADOR NAME HERE", 'Referral Sales'!D$1:D$1099)</f>
        <v>0</v>
      </c>
      <c r="I43" s="108"/>
      <c r="K43" s="111"/>
      <c r="L43" s="114"/>
      <c r="M43" s="110"/>
      <c r="N43" s="115"/>
    </row>
    <row r="44">
      <c r="E44" s="114"/>
      <c r="F44" s="106" t="str">
        <f t="array" ref="F44">TEXTJOIN(",",TRUE,IF('Referral Sales'!B$1:B$1099=A44,'Referral Sales'!A$1:A$1099,""))</f>
        <v/>
      </c>
      <c r="G44" s="107">
        <f>COUNTIF('Referral Sales'!B$1:B$1099, A44)</f>
        <v>0</v>
      </c>
      <c r="H44" s="108">
        <f>SUMIF('Referral Sales'!B$1:B$1099,"INSERT AMBASSADOR NAME HERE", 'Referral Sales'!D$1:D$1099)</f>
        <v>0</v>
      </c>
      <c r="I44" s="108"/>
      <c r="K44" s="111"/>
      <c r="L44" s="114"/>
      <c r="M44" s="110"/>
      <c r="N44" s="115"/>
    </row>
    <row r="45">
      <c r="E45" s="114"/>
      <c r="F45" s="106" t="str">
        <f t="array" ref="F45">TEXTJOIN(",",TRUE,IF('Referral Sales'!B$1:B$1099=A45,'Referral Sales'!A$1:A$1099,""))</f>
        <v/>
      </c>
      <c r="G45" s="107">
        <f>COUNTIF('Referral Sales'!B$1:B$1099, A45)</f>
        <v>0</v>
      </c>
      <c r="H45" s="108">
        <f>SUMIF('Referral Sales'!B$1:B$1099,"INSERT AMBASSADOR NAME HERE", 'Referral Sales'!D$1:D$1099)</f>
        <v>0</v>
      </c>
      <c r="I45" s="108"/>
      <c r="K45" s="111"/>
      <c r="L45" s="114"/>
      <c r="M45" s="110"/>
      <c r="N45" s="115"/>
    </row>
    <row r="46">
      <c r="E46" s="114"/>
      <c r="F46" s="106" t="str">
        <f t="array" ref="F46">TEXTJOIN(",",TRUE,IF('Referral Sales'!B$1:B$1099=A46,'Referral Sales'!A$1:A$1099,""))</f>
        <v/>
      </c>
      <c r="G46" s="107">
        <f>COUNTIF('Referral Sales'!B$1:B$1099, A46)</f>
        <v>0</v>
      </c>
      <c r="H46" s="108">
        <f>SUMIF('Referral Sales'!B$1:B$1099,"INSERT AMBASSADOR NAME HERE", 'Referral Sales'!D$1:D$1099)</f>
        <v>0</v>
      </c>
      <c r="I46" s="108"/>
      <c r="K46" s="111"/>
      <c r="L46" s="114"/>
      <c r="M46" s="110"/>
      <c r="N46" s="115"/>
    </row>
    <row r="47">
      <c r="E47" s="114"/>
      <c r="F47" s="106" t="str">
        <f t="array" ref="F47">TEXTJOIN(",",TRUE,IF('Referral Sales'!B$1:B$1099=A47,'Referral Sales'!A$1:A$1099,""))</f>
        <v/>
      </c>
      <c r="G47" s="107">
        <f>COUNTIF('Referral Sales'!B$1:B$1099, A47)</f>
        <v>0</v>
      </c>
      <c r="H47" s="108">
        <f>SUMIF('Referral Sales'!B$1:B$1099,"INSERT AMBASSADOR NAME HERE", 'Referral Sales'!D$1:D$1099)</f>
        <v>0</v>
      </c>
      <c r="I47" s="108"/>
      <c r="K47" s="111"/>
      <c r="L47" s="114"/>
      <c r="M47" s="110"/>
      <c r="N47" s="115"/>
    </row>
    <row r="48">
      <c r="E48" s="114"/>
      <c r="F48" s="106" t="str">
        <f t="array" ref="F48">TEXTJOIN(",",TRUE,IF('Referral Sales'!B$1:B$1099=A48,'Referral Sales'!A$1:A$1099,""))</f>
        <v/>
      </c>
      <c r="G48" s="107">
        <f>COUNTIF('Referral Sales'!B$1:B$1099, A48)</f>
        <v>0</v>
      </c>
      <c r="H48" s="108">
        <f>SUMIF('Referral Sales'!B$1:B$1099,"INSERT AMBASSADOR NAME HERE", 'Referral Sales'!D$1:D$1099)</f>
        <v>0</v>
      </c>
      <c r="I48" s="108"/>
      <c r="K48" s="111"/>
      <c r="L48" s="114"/>
      <c r="M48" s="110"/>
      <c r="N48" s="115"/>
    </row>
    <row r="49">
      <c r="E49" s="114"/>
      <c r="F49" s="106" t="str">
        <f t="array" ref="F49">TEXTJOIN(",",TRUE,IF('Referral Sales'!B$1:B$1099=A49,'Referral Sales'!A$1:A$1099,""))</f>
        <v/>
      </c>
      <c r="G49" s="107">
        <f>COUNTIF('Referral Sales'!B$1:B$1099, A49)</f>
        <v>0</v>
      </c>
      <c r="H49" s="108">
        <f>SUMIF('Referral Sales'!B$1:B$1099,"INSERT AMBASSADOR NAME HERE", 'Referral Sales'!D$1:D$1099)</f>
        <v>0</v>
      </c>
      <c r="I49" s="108"/>
      <c r="K49" s="111"/>
      <c r="L49" s="114"/>
      <c r="M49" s="110"/>
      <c r="N49" s="115"/>
    </row>
    <row r="50">
      <c r="E50" s="114"/>
      <c r="F50" s="106" t="str">
        <f t="array" ref="F50">TEXTJOIN(",",TRUE,IF('Referral Sales'!B$1:B$1099=A50,'Referral Sales'!A$1:A$1099,""))</f>
        <v/>
      </c>
      <c r="G50" s="107">
        <f>COUNTIF('Referral Sales'!B$1:B$1099, A50)</f>
        <v>0</v>
      </c>
      <c r="H50" s="108">
        <f>SUMIF('Referral Sales'!B$1:B$1099,"INSERT AMBASSADOR NAME HERE", 'Referral Sales'!D$1:D$1099)</f>
        <v>0</v>
      </c>
      <c r="I50" s="108"/>
      <c r="K50" s="111"/>
      <c r="L50" s="114"/>
      <c r="M50" s="110"/>
      <c r="N50" s="115"/>
    </row>
    <row r="51">
      <c r="E51" s="114"/>
      <c r="F51" s="106" t="str">
        <f t="array" ref="F51">TEXTJOIN(",",TRUE,IF('Referral Sales'!B$1:B$1099=A51,'Referral Sales'!A$1:A$1099,""))</f>
        <v/>
      </c>
      <c r="G51" s="107">
        <f>COUNTIF('Referral Sales'!B$1:B$1099, A51)</f>
        <v>0</v>
      </c>
      <c r="H51" s="108">
        <f>SUMIF('Referral Sales'!B$1:B$1099,"INSERT AMBASSADOR NAME HERE", 'Referral Sales'!D$1:D$1099)</f>
        <v>0</v>
      </c>
      <c r="I51" s="108"/>
      <c r="K51" s="111"/>
      <c r="L51" s="114"/>
      <c r="M51" s="110"/>
      <c r="N51" s="115"/>
    </row>
    <row r="52">
      <c r="E52" s="114"/>
      <c r="F52" s="106" t="str">
        <f t="array" ref="F52">TEXTJOIN(",",TRUE,IF('Referral Sales'!B$1:B$1099=A52,'Referral Sales'!A$1:A$1099,""))</f>
        <v/>
      </c>
      <c r="G52" s="107">
        <f>COUNTIF('Referral Sales'!B$1:B$1099, A52)</f>
        <v>0</v>
      </c>
      <c r="H52" s="108">
        <f>SUMIF('Referral Sales'!B$1:B$1099,"INSERT AMBASSADOR NAME HERE", 'Referral Sales'!D$1:D$1099)</f>
        <v>0</v>
      </c>
      <c r="I52" s="108"/>
      <c r="K52" s="111"/>
      <c r="L52" s="114"/>
      <c r="M52" s="110"/>
      <c r="N52" s="115"/>
    </row>
    <row r="53">
      <c r="E53" s="114"/>
      <c r="F53" s="106" t="str">
        <f t="array" ref="F53">TEXTJOIN(",",TRUE,IF('Referral Sales'!B$1:B$1099=A53,'Referral Sales'!A$1:A$1099,""))</f>
        <v/>
      </c>
      <c r="G53" s="107">
        <f>COUNTIF('Referral Sales'!B$1:B$1099, A53)</f>
        <v>0</v>
      </c>
      <c r="H53" s="108">
        <f>SUMIF('Referral Sales'!B$1:B$1099,"INSERT AMBASSADOR NAME HERE", 'Referral Sales'!D$1:D$1099)</f>
        <v>0</v>
      </c>
      <c r="I53" s="108"/>
      <c r="K53" s="111"/>
      <c r="L53" s="114"/>
      <c r="M53" s="110"/>
      <c r="N53" s="115"/>
    </row>
    <row r="54">
      <c r="E54" s="114"/>
      <c r="F54" s="106" t="str">
        <f t="array" ref="F54">TEXTJOIN(",",TRUE,IF('Referral Sales'!B$1:B$1099=A54,'Referral Sales'!A$1:A$1099,""))</f>
        <v/>
      </c>
      <c r="G54" s="107">
        <f>COUNTIF('Referral Sales'!B$1:B$1099, A54)</f>
        <v>0</v>
      </c>
      <c r="H54" s="108">
        <f>SUMIF('Referral Sales'!B$1:B$1099,"INSERT AMBASSADOR NAME HERE", 'Referral Sales'!D$1:D$1099)</f>
        <v>0</v>
      </c>
      <c r="I54" s="108"/>
      <c r="K54" s="111"/>
      <c r="L54" s="114"/>
      <c r="M54" s="110"/>
      <c r="N54" s="115"/>
    </row>
    <row r="55">
      <c r="E55" s="114"/>
      <c r="F55" s="106" t="str">
        <f t="array" ref="F55">TEXTJOIN(",",TRUE,IF('Referral Sales'!B$1:B$1099=A55,'Referral Sales'!A$1:A$1099,""))</f>
        <v/>
      </c>
      <c r="G55" s="107">
        <f>COUNTIF('Referral Sales'!B$1:B$1099, A55)</f>
        <v>0</v>
      </c>
      <c r="H55" s="108">
        <f>SUMIF('Referral Sales'!B$1:B$1099,"INSERT AMBASSADOR NAME HERE", 'Referral Sales'!D$1:D$1099)</f>
        <v>0</v>
      </c>
      <c r="I55" s="108"/>
      <c r="K55" s="111"/>
      <c r="L55" s="114"/>
      <c r="M55" s="110"/>
      <c r="N55" s="115"/>
    </row>
    <row r="56">
      <c r="E56" s="114"/>
      <c r="F56" s="106" t="str">
        <f t="array" ref="F56">TEXTJOIN(",",TRUE,IF('Referral Sales'!B$1:B$1099=A56,'Referral Sales'!A$1:A$1099,""))</f>
        <v/>
      </c>
      <c r="G56" s="107">
        <f>COUNTIF('Referral Sales'!B$1:B$1099, A56)</f>
        <v>0</v>
      </c>
      <c r="H56" s="108">
        <f>SUMIF('Referral Sales'!B$1:B$1099,"INSERT AMBASSADOR NAME HERE", 'Referral Sales'!D$1:D$1099)</f>
        <v>0</v>
      </c>
      <c r="I56" s="108"/>
      <c r="K56" s="111"/>
      <c r="L56" s="114"/>
      <c r="M56" s="110"/>
      <c r="N56" s="115"/>
    </row>
    <row r="57">
      <c r="E57" s="114"/>
      <c r="F57" s="106" t="str">
        <f t="array" ref="F57">TEXTJOIN(",",TRUE,IF('Referral Sales'!B$1:B$1099=A57,'Referral Sales'!A$1:A$1099,""))</f>
        <v/>
      </c>
      <c r="G57" s="107">
        <f>COUNTIF('Referral Sales'!B$1:B$1099, A57)</f>
        <v>0</v>
      </c>
      <c r="H57" s="108">
        <f>SUMIF('Referral Sales'!B$1:B$1099,"INSERT AMBASSADOR NAME HERE", 'Referral Sales'!D$1:D$1099)</f>
        <v>0</v>
      </c>
      <c r="I57" s="108"/>
      <c r="K57" s="111"/>
      <c r="L57" s="114"/>
      <c r="M57" s="110"/>
      <c r="N57" s="115"/>
    </row>
    <row r="58">
      <c r="E58" s="114"/>
      <c r="F58" s="106" t="str">
        <f t="array" ref="F58">TEXTJOIN(",",TRUE,IF('Referral Sales'!B$1:B$1099=A58,'Referral Sales'!A$1:A$1099,""))</f>
        <v/>
      </c>
      <c r="G58" s="107">
        <f>COUNTIF('Referral Sales'!B$1:B$1099, A58)</f>
        <v>0</v>
      </c>
      <c r="H58" s="108">
        <f>SUMIF('Referral Sales'!B$1:B$1099,"INSERT AMBASSADOR NAME HERE", 'Referral Sales'!D$1:D$1099)</f>
        <v>0</v>
      </c>
      <c r="I58" s="108"/>
      <c r="K58" s="111"/>
      <c r="L58" s="114"/>
      <c r="M58" s="110"/>
      <c r="N58" s="115"/>
    </row>
    <row r="59">
      <c r="E59" s="114"/>
      <c r="F59" s="106" t="str">
        <f t="array" ref="F59">TEXTJOIN(",",TRUE,IF('Referral Sales'!B$1:B$1099=A59,'Referral Sales'!A$1:A$1099,""))</f>
        <v/>
      </c>
      <c r="G59" s="107">
        <f>COUNTIF('Referral Sales'!B$1:B$1099, A59)</f>
        <v>0</v>
      </c>
      <c r="H59" s="108">
        <f>SUMIF('Referral Sales'!B$1:B$1099,"INSERT AMBASSADOR NAME HERE", 'Referral Sales'!D$1:D$1099)</f>
        <v>0</v>
      </c>
      <c r="I59" s="108"/>
      <c r="K59" s="111"/>
      <c r="L59" s="114"/>
      <c r="M59" s="110"/>
      <c r="N59" s="115"/>
    </row>
    <row r="60">
      <c r="E60" s="114"/>
      <c r="F60" s="106" t="str">
        <f t="array" ref="F60">TEXTJOIN(",",TRUE,IF('Referral Sales'!B$1:B$1099=A60,'Referral Sales'!A$1:A$1099,""))</f>
        <v/>
      </c>
      <c r="G60" s="107">
        <f>COUNTIF('Referral Sales'!B$1:B$1099, A60)</f>
        <v>0</v>
      </c>
      <c r="H60" s="108">
        <f>SUMIF('Referral Sales'!B$1:B$1099,"INSERT AMBASSADOR NAME HERE", 'Referral Sales'!D$1:D$1099)</f>
        <v>0</v>
      </c>
      <c r="I60" s="108"/>
      <c r="K60" s="111"/>
      <c r="L60" s="114"/>
      <c r="M60" s="110"/>
      <c r="N60" s="115"/>
    </row>
    <row r="61">
      <c r="E61" s="114"/>
      <c r="F61" s="106" t="str">
        <f t="array" ref="F61">TEXTJOIN(",",TRUE,IF('Referral Sales'!B$1:B$1099=A61,'Referral Sales'!A$1:A$1099,""))</f>
        <v/>
      </c>
      <c r="G61" s="107">
        <f>COUNTIF('Referral Sales'!B$1:B$1099, A61)</f>
        <v>0</v>
      </c>
      <c r="H61" s="108">
        <f>SUMIF('Referral Sales'!B$1:B$1099,"INSERT AMBASSADOR NAME HERE", 'Referral Sales'!D$1:D$1099)</f>
        <v>0</v>
      </c>
      <c r="I61" s="108"/>
      <c r="K61" s="111"/>
      <c r="L61" s="114"/>
      <c r="M61" s="110"/>
      <c r="N61" s="115"/>
    </row>
    <row r="62">
      <c r="E62" s="114"/>
      <c r="F62" s="106" t="str">
        <f t="array" ref="F62">TEXTJOIN(",",TRUE,IF('Referral Sales'!B$1:B$1099=A62,'Referral Sales'!A$1:A$1099,""))</f>
        <v/>
      </c>
      <c r="G62" s="107">
        <f>COUNTIF('Referral Sales'!B$1:B$1099, A62)</f>
        <v>0</v>
      </c>
      <c r="H62" s="108">
        <f>SUMIF('Referral Sales'!B$1:B$1099,"INSERT AMBASSADOR NAME HERE", 'Referral Sales'!D$1:D$1099)</f>
        <v>0</v>
      </c>
      <c r="I62" s="108"/>
      <c r="K62" s="111"/>
      <c r="L62" s="114"/>
      <c r="M62" s="110"/>
      <c r="N62" s="115"/>
    </row>
    <row r="63">
      <c r="E63" s="114"/>
      <c r="F63" s="106" t="str">
        <f t="array" ref="F63">TEXTJOIN(",",TRUE,IF('Referral Sales'!B$1:B$1099=A63,'Referral Sales'!A$1:A$1099,""))</f>
        <v/>
      </c>
      <c r="G63" s="107">
        <f>COUNTIF('Referral Sales'!B$1:B$1099, A63)</f>
        <v>0</v>
      </c>
      <c r="H63" s="108">
        <f>SUMIF('Referral Sales'!B$1:B$1099,"INSERT AMBASSADOR NAME HERE", 'Referral Sales'!D$1:D$1099)</f>
        <v>0</v>
      </c>
      <c r="I63" s="108"/>
      <c r="K63" s="111"/>
      <c r="L63" s="114"/>
      <c r="M63" s="110"/>
      <c r="N63" s="115"/>
    </row>
    <row r="64">
      <c r="E64" s="114"/>
      <c r="F64" s="106" t="str">
        <f t="array" ref="F64">TEXTJOIN(",",TRUE,IF('Referral Sales'!B$1:B$1099=A64,'Referral Sales'!A$1:A$1099,""))</f>
        <v/>
      </c>
      <c r="G64" s="107">
        <f>COUNTIF('Referral Sales'!B$1:B$1099, A64)</f>
        <v>0</v>
      </c>
      <c r="H64" s="108">
        <f>SUMIF('Referral Sales'!B$1:B$1099,"INSERT AMBASSADOR NAME HERE", 'Referral Sales'!D$1:D$1099)</f>
        <v>0</v>
      </c>
      <c r="I64" s="108"/>
      <c r="K64" s="111"/>
      <c r="L64" s="114"/>
      <c r="M64" s="110"/>
      <c r="N64" s="115"/>
    </row>
    <row r="65">
      <c r="E65" s="114"/>
      <c r="F65" s="106" t="str">
        <f t="array" ref="F65">TEXTJOIN(",",TRUE,IF('Referral Sales'!B$1:B$1099=A65,'Referral Sales'!A$1:A$1099,""))</f>
        <v/>
      </c>
      <c r="G65" s="107">
        <f>COUNTIF('Referral Sales'!B$1:B$1099, A65)</f>
        <v>0</v>
      </c>
      <c r="H65" s="108">
        <f>SUMIF('Referral Sales'!B$1:B$1099,"INSERT AMBASSADOR NAME HERE", 'Referral Sales'!D$1:D$1099)</f>
        <v>0</v>
      </c>
      <c r="I65" s="108"/>
      <c r="K65" s="111"/>
      <c r="L65" s="114"/>
      <c r="M65" s="110"/>
      <c r="N65" s="115"/>
    </row>
    <row r="66">
      <c r="E66" s="114"/>
      <c r="F66" s="106" t="str">
        <f t="array" ref="F66">TEXTJOIN(",",TRUE,IF('Referral Sales'!B$1:B$1099=A66,'Referral Sales'!A$1:A$1099,""))</f>
        <v/>
      </c>
      <c r="G66" s="107">
        <f>COUNTIF('Referral Sales'!B$1:B$1099, A66)</f>
        <v>0</v>
      </c>
      <c r="H66" s="108">
        <f>SUMIF('Referral Sales'!B$1:B$1099,"INSERT AMBASSADOR NAME HERE", 'Referral Sales'!D$1:D$1099)</f>
        <v>0</v>
      </c>
      <c r="I66" s="108"/>
      <c r="K66" s="111"/>
      <c r="L66" s="114"/>
      <c r="M66" s="110"/>
      <c r="N66" s="115"/>
    </row>
    <row r="67">
      <c r="E67" s="114"/>
      <c r="F67" s="106" t="str">
        <f t="array" ref="F67">TEXTJOIN(",",TRUE,IF('Referral Sales'!B$1:B$1099=A67,'Referral Sales'!A$1:A$1099,""))</f>
        <v/>
      </c>
      <c r="G67" s="107">
        <f>COUNTIF('Referral Sales'!B$1:B$1099, A67)</f>
        <v>0</v>
      </c>
      <c r="H67" s="108">
        <f>SUMIF('Referral Sales'!B$1:B$1099,"INSERT AMBASSADOR NAME HERE", 'Referral Sales'!D$1:D$1099)</f>
        <v>0</v>
      </c>
      <c r="I67" s="108"/>
      <c r="K67" s="111"/>
      <c r="L67" s="114"/>
      <c r="M67" s="110"/>
      <c r="N67" s="115"/>
    </row>
    <row r="68">
      <c r="E68" s="114"/>
      <c r="F68" s="106" t="str">
        <f t="array" ref="F68">TEXTJOIN(",",TRUE,IF('Referral Sales'!B$1:B$1099=A68,'Referral Sales'!A$1:A$1099,""))</f>
        <v/>
      </c>
      <c r="G68" s="107">
        <f>COUNTIF('Referral Sales'!B$1:B$1099, A68)</f>
        <v>0</v>
      </c>
      <c r="H68" s="108">
        <f>SUMIF('Referral Sales'!B$1:B$1099,"INSERT AMBASSADOR NAME HERE", 'Referral Sales'!D$1:D$1099)</f>
        <v>0</v>
      </c>
      <c r="I68" s="108"/>
      <c r="K68" s="111"/>
      <c r="L68" s="114"/>
      <c r="M68" s="110"/>
      <c r="N68" s="115"/>
    </row>
    <row r="69">
      <c r="E69" s="114"/>
      <c r="F69" s="106" t="str">
        <f t="array" ref="F69">TEXTJOIN(",",TRUE,IF('Referral Sales'!B$1:B$1099=A69,'Referral Sales'!A$1:A$1099,""))</f>
        <v/>
      </c>
      <c r="G69" s="107">
        <f>COUNTIF('Referral Sales'!B$1:B$1099, A69)</f>
        <v>0</v>
      </c>
      <c r="H69" s="108">
        <f>SUMIF('Referral Sales'!B$1:B$1099,"INSERT AMBASSADOR NAME HERE", 'Referral Sales'!D$1:D$1099)</f>
        <v>0</v>
      </c>
      <c r="I69" s="108"/>
      <c r="K69" s="111"/>
      <c r="L69" s="114"/>
      <c r="M69" s="110"/>
      <c r="N69" s="115"/>
    </row>
    <row r="70">
      <c r="E70" s="114"/>
      <c r="F70" s="106" t="str">
        <f t="array" ref="F70">TEXTJOIN(",",TRUE,IF('Referral Sales'!B$1:B$1099=A70,'Referral Sales'!A$1:A$1099,""))</f>
        <v/>
      </c>
      <c r="G70" s="107">
        <f>COUNTIF('Referral Sales'!B$1:B$1099, A70)</f>
        <v>0</v>
      </c>
      <c r="H70" s="108">
        <f>SUMIF('Referral Sales'!B$1:B$1099,"INSERT AMBASSADOR NAME HERE", 'Referral Sales'!D$1:D$1099)</f>
        <v>0</v>
      </c>
      <c r="I70" s="108"/>
      <c r="K70" s="111"/>
      <c r="L70" s="114"/>
      <c r="M70" s="110"/>
      <c r="N70" s="115"/>
    </row>
    <row r="71">
      <c r="E71" s="114"/>
      <c r="F71" s="106" t="str">
        <f t="array" ref="F71">TEXTJOIN(",",TRUE,IF('Referral Sales'!B$1:B$1099=A71,'Referral Sales'!A$1:A$1099,""))</f>
        <v/>
      </c>
      <c r="G71" s="107">
        <f>COUNTIF('Referral Sales'!B$1:B$1099, A71)</f>
        <v>0</v>
      </c>
      <c r="H71" s="108">
        <f>SUMIF('Referral Sales'!B$1:B$1099,"INSERT AMBASSADOR NAME HERE", 'Referral Sales'!D$1:D$1099)</f>
        <v>0</v>
      </c>
      <c r="I71" s="108"/>
      <c r="K71" s="111"/>
      <c r="L71" s="114"/>
      <c r="M71" s="110"/>
      <c r="N71" s="115"/>
    </row>
    <row r="72">
      <c r="E72" s="114"/>
      <c r="F72" s="106" t="str">
        <f t="array" ref="F72">TEXTJOIN(",",TRUE,IF('Referral Sales'!B$1:B$1099=A72,'Referral Sales'!A$1:A$1099,""))</f>
        <v/>
      </c>
      <c r="G72" s="107">
        <f>COUNTIF('Referral Sales'!B$1:B$1099, A72)</f>
        <v>0</v>
      </c>
      <c r="H72" s="108">
        <f>SUMIF('Referral Sales'!B$1:B$1099,"INSERT AMBASSADOR NAME HERE", 'Referral Sales'!D$1:D$1099)</f>
        <v>0</v>
      </c>
      <c r="I72" s="108"/>
      <c r="K72" s="111"/>
      <c r="L72" s="114"/>
      <c r="M72" s="110"/>
      <c r="N72" s="115"/>
    </row>
    <row r="73">
      <c r="E73" s="114"/>
      <c r="F73" s="106" t="str">
        <f t="array" ref="F73">TEXTJOIN(",",TRUE,IF('Referral Sales'!B$1:B$1099=A73,'Referral Sales'!A$1:A$1099,""))</f>
        <v/>
      </c>
      <c r="G73" s="107">
        <f>COUNTIF('Referral Sales'!B$1:B$1099, A73)</f>
        <v>0</v>
      </c>
      <c r="H73" s="108">
        <f>SUMIF('Referral Sales'!B$1:B$1099,"INSERT AMBASSADOR NAME HERE", 'Referral Sales'!D$1:D$1099)</f>
        <v>0</v>
      </c>
      <c r="I73" s="108"/>
      <c r="K73" s="111"/>
      <c r="L73" s="114"/>
      <c r="M73" s="110"/>
      <c r="N73" s="115"/>
    </row>
    <row r="74">
      <c r="E74" s="114"/>
      <c r="F74" s="106" t="str">
        <f t="array" ref="F74">TEXTJOIN(",",TRUE,IF('Referral Sales'!B$1:B$1099=A74,'Referral Sales'!A$1:A$1099,""))</f>
        <v/>
      </c>
      <c r="G74" s="107">
        <f>COUNTIF('Referral Sales'!B$1:B$1099, A74)</f>
        <v>0</v>
      </c>
      <c r="H74" s="108">
        <f>SUMIF('Referral Sales'!B$1:B$1099,"INSERT AMBASSADOR NAME HERE", 'Referral Sales'!D$1:D$1099)</f>
        <v>0</v>
      </c>
      <c r="I74" s="108"/>
      <c r="K74" s="111"/>
      <c r="L74" s="114"/>
      <c r="M74" s="110"/>
      <c r="N74" s="115"/>
    </row>
    <row r="75">
      <c r="E75" s="114"/>
      <c r="F75" s="106" t="str">
        <f t="array" ref="F75">TEXTJOIN(",",TRUE,IF('Referral Sales'!B$1:B$1099=A75,'Referral Sales'!A$1:A$1099,""))</f>
        <v/>
      </c>
      <c r="G75" s="107">
        <f>COUNTIF('Referral Sales'!B$1:B$1099, A75)</f>
        <v>0</v>
      </c>
      <c r="H75" s="108">
        <f>SUMIF('Referral Sales'!B$1:B$1099,"INSERT AMBASSADOR NAME HERE", 'Referral Sales'!D$1:D$1099)</f>
        <v>0</v>
      </c>
      <c r="I75" s="108"/>
      <c r="K75" s="111"/>
      <c r="L75" s="114"/>
      <c r="M75" s="110"/>
      <c r="N75" s="115"/>
    </row>
    <row r="76">
      <c r="E76" s="114"/>
      <c r="F76" s="106" t="str">
        <f t="array" ref="F76">TEXTJOIN(",",TRUE,IF('Referral Sales'!B$1:B$1099=A76,'Referral Sales'!A$1:A$1099,""))</f>
        <v/>
      </c>
      <c r="G76" s="107">
        <f>COUNTIF('Referral Sales'!B$1:B$1099, A76)</f>
        <v>0</v>
      </c>
      <c r="H76" s="108">
        <f>SUMIF('Referral Sales'!B$1:B$1099,"INSERT AMBASSADOR NAME HERE", 'Referral Sales'!D$1:D$1099)</f>
        <v>0</v>
      </c>
      <c r="I76" s="108"/>
      <c r="K76" s="111"/>
      <c r="L76" s="114"/>
      <c r="M76" s="110"/>
      <c r="N76" s="115"/>
    </row>
    <row r="77">
      <c r="E77" s="114"/>
      <c r="F77" s="106" t="str">
        <f t="array" ref="F77">TEXTJOIN(",",TRUE,IF('Referral Sales'!B$1:B$1099=A77,'Referral Sales'!A$1:A$1099,""))</f>
        <v/>
      </c>
      <c r="G77" s="107">
        <f>COUNTIF('Referral Sales'!B$1:B$1099, A77)</f>
        <v>0</v>
      </c>
      <c r="H77" s="108">
        <f>SUMIF('Referral Sales'!B$1:B$1099,"INSERT AMBASSADOR NAME HERE", 'Referral Sales'!D$1:D$1099)</f>
        <v>0</v>
      </c>
      <c r="I77" s="108"/>
      <c r="K77" s="111"/>
      <c r="L77" s="114"/>
      <c r="M77" s="110"/>
      <c r="N77" s="115"/>
    </row>
    <row r="78">
      <c r="E78" s="114"/>
      <c r="F78" s="106" t="str">
        <f t="array" ref="F78">TEXTJOIN(",",TRUE,IF('Referral Sales'!B$1:B$1099=A78,'Referral Sales'!A$1:A$1099,""))</f>
        <v/>
      </c>
      <c r="G78" s="107">
        <f>COUNTIF('Referral Sales'!B$1:B$1099, A78)</f>
        <v>0</v>
      </c>
      <c r="H78" s="108">
        <f>SUMIF('Referral Sales'!B$1:B$1099,"INSERT AMBASSADOR NAME HERE", 'Referral Sales'!D$1:D$1099)</f>
        <v>0</v>
      </c>
      <c r="I78" s="108"/>
      <c r="K78" s="111"/>
      <c r="L78" s="114"/>
      <c r="M78" s="110"/>
      <c r="N78" s="115"/>
    </row>
    <row r="79">
      <c r="E79" s="114"/>
      <c r="F79" s="106" t="str">
        <f t="array" ref="F79">TEXTJOIN(",",TRUE,IF('Referral Sales'!B$1:B$1099=A79,'Referral Sales'!A$1:A$1099,""))</f>
        <v/>
      </c>
      <c r="G79" s="107">
        <f>COUNTIF('Referral Sales'!B$1:B$1099, A79)</f>
        <v>0</v>
      </c>
      <c r="H79" s="108">
        <f>SUMIF('Referral Sales'!B$1:B$1099,"INSERT AMBASSADOR NAME HERE", 'Referral Sales'!D$1:D$1099)</f>
        <v>0</v>
      </c>
      <c r="I79" s="108"/>
      <c r="K79" s="111"/>
      <c r="L79" s="114"/>
      <c r="M79" s="110"/>
      <c r="N79" s="115"/>
    </row>
    <row r="80">
      <c r="E80" s="114"/>
      <c r="F80" s="106" t="str">
        <f t="array" ref="F80">TEXTJOIN(",",TRUE,IF('Referral Sales'!B$1:B$1099=A80,'Referral Sales'!A$1:A$1099,""))</f>
        <v/>
      </c>
      <c r="G80" s="107">
        <f>COUNTIF('Referral Sales'!B$1:B$1099, A80)</f>
        <v>0</v>
      </c>
      <c r="H80" s="108">
        <f>SUMIF('Referral Sales'!B$1:B$1099,"INSERT AMBASSADOR NAME HERE", 'Referral Sales'!D$1:D$1099)</f>
        <v>0</v>
      </c>
      <c r="I80" s="108"/>
      <c r="K80" s="111"/>
      <c r="L80" s="114"/>
      <c r="M80" s="110"/>
      <c r="N80" s="115"/>
    </row>
    <row r="81">
      <c r="E81" s="114"/>
      <c r="F81" s="106" t="str">
        <f t="array" ref="F81">TEXTJOIN(",",TRUE,IF('Referral Sales'!B$1:B$1099=A81,'Referral Sales'!A$1:A$1099,""))</f>
        <v/>
      </c>
      <c r="G81" s="107">
        <f>COUNTIF('Referral Sales'!B$1:B$1099, A81)</f>
        <v>0</v>
      </c>
      <c r="H81" s="108">
        <f>SUMIF('Referral Sales'!B$1:B$1099,"INSERT AMBASSADOR NAME HERE", 'Referral Sales'!D$1:D$1099)</f>
        <v>0</v>
      </c>
      <c r="I81" s="108"/>
      <c r="K81" s="111"/>
      <c r="L81" s="114"/>
      <c r="M81" s="110"/>
      <c r="N81" s="115"/>
    </row>
    <row r="82">
      <c r="E82" s="114"/>
      <c r="F82" s="106" t="str">
        <f t="array" ref="F82">TEXTJOIN(",",TRUE,IF('Referral Sales'!B$1:B$1099=A82,'Referral Sales'!A$1:A$1099,""))</f>
        <v/>
      </c>
      <c r="G82" s="107">
        <f>COUNTIF('Referral Sales'!B$1:B$1099, A82)</f>
        <v>0</v>
      </c>
      <c r="H82" s="108">
        <f>SUMIF('Referral Sales'!B$1:B$1099,"INSERT AMBASSADOR NAME HERE", 'Referral Sales'!D$1:D$1099)</f>
        <v>0</v>
      </c>
      <c r="I82" s="108"/>
      <c r="K82" s="111"/>
      <c r="L82" s="114"/>
      <c r="M82" s="110"/>
      <c r="N82" s="115"/>
    </row>
    <row r="83">
      <c r="E83" s="114"/>
      <c r="F83" s="106" t="str">
        <f t="array" ref="F83">TEXTJOIN(",",TRUE,IF('Referral Sales'!B$1:B$1099=A83,'Referral Sales'!A$1:A$1099,""))</f>
        <v/>
      </c>
      <c r="G83" s="107">
        <f>COUNTIF('Referral Sales'!B$1:B$1099, A83)</f>
        <v>0</v>
      </c>
      <c r="H83" s="108">
        <f>SUMIF('Referral Sales'!B$1:B$1099,"INSERT AMBASSADOR NAME HERE", 'Referral Sales'!D$1:D$1099)</f>
        <v>0</v>
      </c>
      <c r="I83" s="108"/>
      <c r="K83" s="111"/>
      <c r="L83" s="114"/>
      <c r="M83" s="110"/>
      <c r="N83" s="115"/>
    </row>
    <row r="84">
      <c r="E84" s="114"/>
      <c r="F84" s="106" t="str">
        <f t="array" ref="F84">TEXTJOIN(",",TRUE,IF('Referral Sales'!B$1:B$1099=A84,'Referral Sales'!A$1:A$1099,""))</f>
        <v/>
      </c>
      <c r="G84" s="107">
        <f>COUNTIF('Referral Sales'!B$1:B$1099, A84)</f>
        <v>0</v>
      </c>
      <c r="H84" s="108">
        <f>SUMIF('Referral Sales'!B$1:B$1099,"INSERT AMBASSADOR NAME HERE", 'Referral Sales'!D$1:D$1099)</f>
        <v>0</v>
      </c>
      <c r="I84" s="108"/>
      <c r="K84" s="111"/>
      <c r="L84" s="114"/>
      <c r="M84" s="110"/>
      <c r="N84" s="115"/>
    </row>
    <row r="85">
      <c r="E85" s="114"/>
      <c r="F85" s="106" t="str">
        <f t="array" ref="F85">TEXTJOIN(",",TRUE,IF('Referral Sales'!B$1:B$1099=A85,'Referral Sales'!A$1:A$1099,""))</f>
        <v/>
      </c>
      <c r="G85" s="107">
        <f>COUNTIF('Referral Sales'!B$1:B$1099, A85)</f>
        <v>0</v>
      </c>
      <c r="H85" s="108">
        <f>SUMIF('Referral Sales'!B$1:B$1099,"INSERT AMBASSADOR NAME HERE", 'Referral Sales'!D$1:D$1099)</f>
        <v>0</v>
      </c>
      <c r="I85" s="108"/>
      <c r="K85" s="111"/>
      <c r="L85" s="114"/>
      <c r="M85" s="110"/>
      <c r="N85" s="115"/>
    </row>
    <row r="86">
      <c r="E86" s="114"/>
      <c r="F86" s="106" t="str">
        <f t="array" ref="F86">TEXTJOIN(",",TRUE,IF('Referral Sales'!B$1:B$1099=A86,'Referral Sales'!A$1:A$1099,""))</f>
        <v/>
      </c>
      <c r="G86" s="107">
        <f>COUNTIF('Referral Sales'!B$1:B$1099, A86)</f>
        <v>0</v>
      </c>
      <c r="H86" s="108">
        <f>SUMIF('Referral Sales'!B$1:B$1099,"INSERT AMBASSADOR NAME HERE", 'Referral Sales'!D$1:D$1099)</f>
        <v>0</v>
      </c>
      <c r="I86" s="108"/>
      <c r="K86" s="111"/>
      <c r="L86" s="114"/>
      <c r="M86" s="110"/>
      <c r="N86" s="115"/>
    </row>
    <row r="87">
      <c r="E87" s="114"/>
      <c r="F87" s="106" t="str">
        <f t="array" ref="F87">TEXTJOIN(",",TRUE,IF('Referral Sales'!B$1:B$1099=A87,'Referral Sales'!A$1:A$1099,""))</f>
        <v/>
      </c>
      <c r="G87" s="107">
        <f>COUNTIF('Referral Sales'!B$1:B$1099, A87)</f>
        <v>0</v>
      </c>
      <c r="H87" s="108">
        <f>SUMIF('Referral Sales'!B$1:B$1099,"INSERT AMBASSADOR NAME HERE", 'Referral Sales'!D$1:D$1099)</f>
        <v>0</v>
      </c>
      <c r="I87" s="108"/>
      <c r="K87" s="111"/>
      <c r="L87" s="114"/>
      <c r="M87" s="110"/>
      <c r="N87" s="115"/>
    </row>
    <row r="88">
      <c r="E88" s="114"/>
      <c r="F88" s="106" t="str">
        <f t="array" ref="F88">TEXTJOIN(",",TRUE,IF('Referral Sales'!B$1:B$1099=A88,'Referral Sales'!A$1:A$1099,""))</f>
        <v/>
      </c>
      <c r="G88" s="107">
        <f>COUNTIF('Referral Sales'!B$1:B$1099, A88)</f>
        <v>0</v>
      </c>
      <c r="H88" s="108">
        <f>SUMIF('Referral Sales'!B$1:B$1099,"INSERT AMBASSADOR NAME HERE", 'Referral Sales'!D$1:D$1099)</f>
        <v>0</v>
      </c>
      <c r="I88" s="108"/>
      <c r="K88" s="111"/>
      <c r="L88" s="114"/>
      <c r="M88" s="110"/>
      <c r="N88" s="115"/>
    </row>
    <row r="89">
      <c r="E89" s="114"/>
      <c r="F89" s="106" t="str">
        <f t="array" ref="F89">TEXTJOIN(",",TRUE,IF('Referral Sales'!B$1:B$1099=A89,'Referral Sales'!A$1:A$1099,""))</f>
        <v/>
      </c>
      <c r="G89" s="107">
        <f>COUNTIF('Referral Sales'!B$1:B$1099, A89)</f>
        <v>0</v>
      </c>
      <c r="H89" s="108">
        <f>SUMIF('Referral Sales'!B$1:B$1099,"INSERT AMBASSADOR NAME HERE", 'Referral Sales'!D$1:D$1099)</f>
        <v>0</v>
      </c>
      <c r="I89" s="108"/>
      <c r="K89" s="111"/>
      <c r="L89" s="114"/>
      <c r="M89" s="110"/>
      <c r="N89" s="115"/>
    </row>
    <row r="90">
      <c r="E90" s="114"/>
      <c r="F90" s="106" t="str">
        <f t="array" ref="F90">TEXTJOIN(",",TRUE,IF('Referral Sales'!B$1:B$1099=A90,'Referral Sales'!A$1:A$1099,""))</f>
        <v/>
      </c>
      <c r="G90" s="107">
        <f>COUNTIF('Referral Sales'!B$1:B$1099, A90)</f>
        <v>0</v>
      </c>
      <c r="H90" s="108">
        <f>SUMIF('Referral Sales'!B$1:B$1099,"INSERT AMBASSADOR NAME HERE", 'Referral Sales'!D$1:D$1099)</f>
        <v>0</v>
      </c>
      <c r="I90" s="108"/>
      <c r="K90" s="111"/>
      <c r="L90" s="114"/>
      <c r="M90" s="110"/>
      <c r="N90" s="115"/>
    </row>
    <row r="91">
      <c r="E91" s="114"/>
      <c r="F91" s="106" t="str">
        <f t="array" ref="F91">TEXTJOIN(",",TRUE,IF('Referral Sales'!B$1:B$1099=A91,'Referral Sales'!A$1:A$1099,""))</f>
        <v/>
      </c>
      <c r="G91" s="107">
        <f>COUNTIF('Referral Sales'!B$1:B$1099, A91)</f>
        <v>0</v>
      </c>
      <c r="H91" s="108">
        <f>SUMIF('Referral Sales'!B$1:B$1099,"INSERT AMBASSADOR NAME HERE", 'Referral Sales'!D$1:D$1099)</f>
        <v>0</v>
      </c>
      <c r="I91" s="108"/>
      <c r="K91" s="111"/>
      <c r="L91" s="114"/>
      <c r="M91" s="110"/>
      <c r="N91" s="115"/>
    </row>
    <row r="92">
      <c r="E92" s="114"/>
      <c r="F92" s="106" t="str">
        <f t="array" ref="F92">TEXTJOIN(",",TRUE,IF('Referral Sales'!B$1:B$1099=A92,'Referral Sales'!A$1:A$1099,""))</f>
        <v/>
      </c>
      <c r="G92" s="107">
        <f>COUNTIF('Referral Sales'!B$1:B$1099, A92)</f>
        <v>0</v>
      </c>
      <c r="H92" s="108">
        <f>SUMIF('Referral Sales'!B$1:B$1099,"INSERT AMBASSADOR NAME HERE", 'Referral Sales'!D$1:D$1099)</f>
        <v>0</v>
      </c>
      <c r="I92" s="108"/>
      <c r="K92" s="111"/>
      <c r="L92" s="114"/>
      <c r="M92" s="110"/>
      <c r="N92" s="115"/>
    </row>
    <row r="93">
      <c r="E93" s="114"/>
      <c r="F93" s="106" t="str">
        <f t="array" ref="F93">TEXTJOIN(",",TRUE,IF('Referral Sales'!B$1:B$1099=A93,'Referral Sales'!A$1:A$1099,""))</f>
        <v/>
      </c>
      <c r="G93" s="107">
        <f>COUNTIF('Referral Sales'!B$1:B$1099, A93)</f>
        <v>0</v>
      </c>
      <c r="H93" s="108">
        <f>SUMIF('Referral Sales'!B$1:B$1099,"INSERT AMBASSADOR NAME HERE", 'Referral Sales'!D$1:D$1099)</f>
        <v>0</v>
      </c>
      <c r="I93" s="108"/>
      <c r="K93" s="111"/>
      <c r="L93" s="114"/>
      <c r="M93" s="110"/>
      <c r="N93" s="115"/>
    </row>
    <row r="94">
      <c r="E94" s="114"/>
      <c r="F94" s="106" t="str">
        <f t="array" ref="F94">TEXTJOIN(",",TRUE,IF('Referral Sales'!B$1:B$1099=A94,'Referral Sales'!A$1:A$1099,""))</f>
        <v/>
      </c>
      <c r="G94" s="107">
        <f>COUNTIF('Referral Sales'!B$1:B$1099, A94)</f>
        <v>0</v>
      </c>
      <c r="H94" s="108">
        <f>SUMIF('Referral Sales'!B$1:B$1099,"INSERT AMBASSADOR NAME HERE", 'Referral Sales'!D$1:D$1099)</f>
        <v>0</v>
      </c>
      <c r="I94" s="108"/>
      <c r="K94" s="111"/>
      <c r="L94" s="114"/>
      <c r="M94" s="110"/>
      <c r="N94" s="115"/>
    </row>
    <row r="95">
      <c r="E95" s="114"/>
      <c r="F95" s="106" t="str">
        <f t="array" ref="F95">TEXTJOIN(",",TRUE,IF('Referral Sales'!B$1:B$1099=A95,'Referral Sales'!A$1:A$1099,""))</f>
        <v/>
      </c>
      <c r="G95" s="107">
        <f>COUNTIF('Referral Sales'!B$1:B$1099, A95)</f>
        <v>0</v>
      </c>
      <c r="H95" s="108">
        <f>SUMIF('Referral Sales'!B$1:B$1099,"INSERT AMBASSADOR NAME HERE", 'Referral Sales'!D$1:D$1099)</f>
        <v>0</v>
      </c>
      <c r="I95" s="108"/>
      <c r="K95" s="111"/>
      <c r="L95" s="114"/>
      <c r="M95" s="110"/>
      <c r="N95" s="115"/>
    </row>
    <row r="96">
      <c r="E96" s="114"/>
      <c r="F96" s="106" t="str">
        <f t="array" ref="F96">TEXTJOIN(",",TRUE,IF('Referral Sales'!B$1:B$1099=A96,'Referral Sales'!A$1:A$1099,""))</f>
        <v/>
      </c>
      <c r="G96" s="107">
        <f>COUNTIF('Referral Sales'!B$1:B$1099, A96)</f>
        <v>0</v>
      </c>
      <c r="H96" s="108">
        <f>SUMIF('Referral Sales'!B$1:B$1099,"INSERT AMBASSADOR NAME HERE", 'Referral Sales'!D$1:D$1099)</f>
        <v>0</v>
      </c>
      <c r="I96" s="108"/>
      <c r="K96" s="111"/>
      <c r="L96" s="114"/>
      <c r="M96" s="110"/>
      <c r="N96" s="115"/>
    </row>
    <row r="97">
      <c r="E97" s="114"/>
      <c r="F97" s="106" t="str">
        <f t="array" ref="F97">TEXTJOIN(",",TRUE,IF('Referral Sales'!B$1:B$1099=A97,'Referral Sales'!A$1:A$1099,""))</f>
        <v/>
      </c>
      <c r="G97" s="107">
        <f>COUNTIF('Referral Sales'!B$1:B$1099, A97)</f>
        <v>0</v>
      </c>
      <c r="H97" s="108">
        <f>SUMIF('Referral Sales'!B$1:B$1099,"INSERT AMBASSADOR NAME HERE", 'Referral Sales'!D$1:D$1099)</f>
        <v>0</v>
      </c>
      <c r="I97" s="108"/>
      <c r="K97" s="111"/>
      <c r="L97" s="114"/>
      <c r="M97" s="110"/>
      <c r="N97" s="115"/>
    </row>
    <row r="98">
      <c r="E98" s="114"/>
      <c r="F98" s="106" t="str">
        <f t="array" ref="F98">TEXTJOIN(",",TRUE,IF('Referral Sales'!B$1:B$1099=A98,'Referral Sales'!A$1:A$1099,""))</f>
        <v/>
      </c>
      <c r="G98" s="107">
        <f>COUNTIF('Referral Sales'!B$1:B$1099, A98)</f>
        <v>0</v>
      </c>
      <c r="H98" s="108">
        <f>SUMIF('Referral Sales'!B$1:B$1099,"INSERT AMBASSADOR NAME HERE", 'Referral Sales'!D$1:D$1099)</f>
        <v>0</v>
      </c>
      <c r="I98" s="108"/>
      <c r="K98" s="111"/>
      <c r="L98" s="114"/>
      <c r="M98" s="110"/>
      <c r="N98" s="115"/>
    </row>
    <row r="99">
      <c r="E99" s="114"/>
      <c r="F99" s="106" t="str">
        <f t="array" ref="F99">TEXTJOIN(",",TRUE,IF('Referral Sales'!B$1:B$1099=A99,'Referral Sales'!A$1:A$1099,""))</f>
        <v/>
      </c>
      <c r="G99" s="107">
        <f>COUNTIF('Referral Sales'!B$1:B$1099, A99)</f>
        <v>0</v>
      </c>
      <c r="H99" s="108">
        <f>SUMIF('Referral Sales'!B$1:B$1099,"INSERT AMBASSADOR NAME HERE", 'Referral Sales'!D$1:D$1099)</f>
        <v>0</v>
      </c>
      <c r="I99" s="108"/>
      <c r="K99" s="111"/>
      <c r="L99" s="114"/>
      <c r="M99" s="110"/>
      <c r="N99" s="115"/>
    </row>
    <row r="100">
      <c r="E100" s="114"/>
      <c r="F100" s="106" t="str">
        <f t="array" ref="F100">TEXTJOIN(",",TRUE,IF('Referral Sales'!B$1:B$1099=A100,'Referral Sales'!A$1:A$1099,""))</f>
        <v/>
      </c>
      <c r="G100" s="107">
        <f>COUNTIF('Referral Sales'!B$1:B$1099, A100)</f>
        <v>0</v>
      </c>
      <c r="H100" s="108">
        <f>SUMIF('Referral Sales'!B$1:B$1099,"INSERT AMBASSADOR NAME HERE", 'Referral Sales'!D$1:D$1099)</f>
        <v>0</v>
      </c>
      <c r="I100" s="108"/>
      <c r="K100" s="111"/>
      <c r="L100" s="114"/>
      <c r="M100" s="110"/>
      <c r="N100" s="115"/>
    </row>
    <row r="101">
      <c r="E101" s="114"/>
      <c r="F101" s="106" t="str">
        <f t="array" ref="F101">TEXTJOIN(",",TRUE,IF('Referral Sales'!B$1:B$1099=A101,'Referral Sales'!A$1:A$1099,""))</f>
        <v/>
      </c>
      <c r="G101" s="107">
        <f>COUNTIF('Referral Sales'!B$1:B$1099, A101)</f>
        <v>0</v>
      </c>
      <c r="H101" s="108">
        <f>SUMIF('Referral Sales'!B$1:B$1099,"INSERT AMBASSADOR NAME HERE", 'Referral Sales'!D$1:D$1099)</f>
        <v>0</v>
      </c>
      <c r="I101" s="108"/>
      <c r="K101" s="111"/>
      <c r="L101" s="114"/>
      <c r="M101" s="110"/>
      <c r="N101" s="115"/>
    </row>
    <row r="102">
      <c r="E102" s="114"/>
      <c r="F102" s="106" t="str">
        <f t="array" ref="F102">TEXTJOIN(",",TRUE,IF('Referral Sales'!B$1:B$1099=A102,'Referral Sales'!A$1:A$1099,""))</f>
        <v/>
      </c>
      <c r="G102" s="107">
        <f>COUNTIF('Referral Sales'!B$1:B$1099, A102)</f>
        <v>0</v>
      </c>
      <c r="H102" s="108">
        <f>SUMIF('Referral Sales'!B$1:B$1099,"INSERT AMBASSADOR NAME HERE", 'Referral Sales'!D$1:D$1099)</f>
        <v>0</v>
      </c>
      <c r="I102" s="108"/>
      <c r="K102" s="111"/>
      <c r="L102" s="114"/>
      <c r="M102" s="110"/>
      <c r="N102" s="115"/>
    </row>
    <row r="103">
      <c r="E103" s="114"/>
      <c r="F103" s="106" t="str">
        <f t="array" ref="F103">TEXTJOIN(",",TRUE,IF('Referral Sales'!B$1:B$1099=A103,'Referral Sales'!A$1:A$1099,""))</f>
        <v/>
      </c>
      <c r="G103" s="107">
        <f>COUNTIF('Referral Sales'!B$1:B$1099, A103)</f>
        <v>0</v>
      </c>
      <c r="H103" s="108">
        <f>SUMIF('Referral Sales'!B$1:B$1099,"INSERT AMBASSADOR NAME HERE", 'Referral Sales'!D$1:D$1099)</f>
        <v>0</v>
      </c>
      <c r="I103" s="108"/>
      <c r="K103" s="111"/>
      <c r="L103" s="114"/>
      <c r="M103" s="110"/>
      <c r="N103" s="115"/>
    </row>
    <row r="104">
      <c r="E104" s="114"/>
      <c r="F104" s="106" t="str">
        <f t="array" ref="F104">TEXTJOIN(",",TRUE,IF('Referral Sales'!B$1:B$1099=A104,'Referral Sales'!A$1:A$1099,""))</f>
        <v/>
      </c>
      <c r="G104" s="107">
        <f>COUNTIF('Referral Sales'!B$1:B$1099, A104)</f>
        <v>0</v>
      </c>
      <c r="H104" s="108">
        <f>SUMIF('Referral Sales'!B$1:B$1099,"INSERT AMBASSADOR NAME HERE", 'Referral Sales'!D$1:D$1099)</f>
        <v>0</v>
      </c>
      <c r="I104" s="108"/>
      <c r="K104" s="111"/>
      <c r="L104" s="114"/>
      <c r="M104" s="110"/>
      <c r="N104" s="115"/>
    </row>
    <row r="105">
      <c r="E105" s="114"/>
      <c r="F105" s="106" t="str">
        <f t="array" ref="F105">TEXTJOIN(",",TRUE,IF('Referral Sales'!B$1:B$1099=A105,'Referral Sales'!A$1:A$1099,""))</f>
        <v/>
      </c>
      <c r="G105" s="107">
        <f>COUNTIF('Referral Sales'!B$1:B$1099, A105)</f>
        <v>0</v>
      </c>
      <c r="H105" s="108">
        <f>SUMIF('Referral Sales'!B$1:B$1099,"INSERT AMBASSADOR NAME HERE", 'Referral Sales'!D$1:D$1099)</f>
        <v>0</v>
      </c>
      <c r="I105" s="108"/>
      <c r="K105" s="111"/>
      <c r="L105" s="114"/>
      <c r="M105" s="110"/>
      <c r="N105" s="115"/>
    </row>
    <row r="106">
      <c r="E106" s="114"/>
      <c r="F106" s="106" t="str">
        <f t="array" ref="F106">TEXTJOIN(",",TRUE,IF('Referral Sales'!B$1:B$1099=A106,'Referral Sales'!A$1:A$1099,""))</f>
        <v/>
      </c>
      <c r="G106" s="107">
        <f>COUNTIF('Referral Sales'!B$1:B$1099, A106)</f>
        <v>0</v>
      </c>
      <c r="H106" s="108">
        <f>SUMIF('Referral Sales'!B$1:B$1099,"INSERT AMBASSADOR NAME HERE", 'Referral Sales'!D$1:D$1099)</f>
        <v>0</v>
      </c>
      <c r="I106" s="108"/>
      <c r="K106" s="111"/>
      <c r="L106" s="114"/>
      <c r="M106" s="110"/>
      <c r="N106" s="115"/>
    </row>
    <row r="107">
      <c r="E107" s="114"/>
      <c r="F107" s="106" t="str">
        <f t="array" ref="F107">TEXTJOIN(",",TRUE,IF('Referral Sales'!B$1:B$1099=A107,'Referral Sales'!A$1:A$1099,""))</f>
        <v/>
      </c>
      <c r="G107" s="107">
        <f>COUNTIF('Referral Sales'!B$1:B$1099, A107)</f>
        <v>0</v>
      </c>
      <c r="H107" s="108">
        <f>SUMIF('Referral Sales'!B$1:B$1099,"INSERT AMBASSADOR NAME HERE", 'Referral Sales'!D$1:D$1099)</f>
        <v>0</v>
      </c>
      <c r="I107" s="108"/>
      <c r="K107" s="111"/>
      <c r="L107" s="114"/>
      <c r="M107" s="110"/>
      <c r="N107" s="115"/>
    </row>
    <row r="108">
      <c r="E108" s="114"/>
      <c r="F108" s="106" t="str">
        <f t="array" ref="F108">TEXTJOIN(",",TRUE,IF('Referral Sales'!B$1:B$1099=A108,'Referral Sales'!A$1:A$1099,""))</f>
        <v/>
      </c>
      <c r="G108" s="107">
        <f>COUNTIF('Referral Sales'!B$1:B$1099, A108)</f>
        <v>0</v>
      </c>
      <c r="H108" s="108">
        <f>SUMIF('Referral Sales'!B$1:B$1099,"INSERT AMBASSADOR NAME HERE", 'Referral Sales'!D$1:D$1099)</f>
        <v>0</v>
      </c>
      <c r="I108" s="108"/>
      <c r="K108" s="111"/>
      <c r="L108" s="114"/>
      <c r="M108" s="110"/>
      <c r="N108" s="115"/>
    </row>
    <row r="109">
      <c r="E109" s="114"/>
      <c r="F109" s="106" t="str">
        <f t="array" ref="F109">TEXTJOIN(",",TRUE,IF('Referral Sales'!B$1:B$1099=A109,'Referral Sales'!A$1:A$1099,""))</f>
        <v/>
      </c>
      <c r="G109" s="107">
        <f>COUNTIF('Referral Sales'!B$1:B$1099, A109)</f>
        <v>0</v>
      </c>
      <c r="H109" s="108">
        <f>SUMIF('Referral Sales'!B$1:B$1099,"INSERT AMBASSADOR NAME HERE", 'Referral Sales'!D$1:D$1099)</f>
        <v>0</v>
      </c>
      <c r="I109" s="108"/>
      <c r="K109" s="111"/>
      <c r="L109" s="114"/>
      <c r="M109" s="110"/>
      <c r="N109" s="115"/>
    </row>
    <row r="110">
      <c r="E110" s="114"/>
      <c r="F110" s="106" t="str">
        <f t="array" ref="F110">TEXTJOIN(",",TRUE,IF('Referral Sales'!B$1:B$1099=A110,'Referral Sales'!A$1:A$1099,""))</f>
        <v/>
      </c>
      <c r="G110" s="107">
        <f>COUNTIF('Referral Sales'!B$1:B$1099, A110)</f>
        <v>0</v>
      </c>
      <c r="H110" s="108">
        <f>SUMIF('Referral Sales'!B$1:B$1099,"INSERT AMBASSADOR NAME HERE", 'Referral Sales'!D$1:D$1099)</f>
        <v>0</v>
      </c>
      <c r="I110" s="108"/>
      <c r="K110" s="111"/>
      <c r="L110" s="114"/>
      <c r="M110" s="110"/>
      <c r="N110" s="115"/>
    </row>
    <row r="111">
      <c r="E111" s="114"/>
      <c r="F111" s="106" t="str">
        <f t="array" ref="F111">TEXTJOIN(",",TRUE,IF('Referral Sales'!B$1:B$1099=A111,'Referral Sales'!A$1:A$1099,""))</f>
        <v/>
      </c>
      <c r="G111" s="107">
        <f>COUNTIF('Referral Sales'!B$1:B$1099, A111)</f>
        <v>0</v>
      </c>
      <c r="H111" s="108">
        <f>SUMIF('Referral Sales'!B$1:B$1099,"INSERT AMBASSADOR NAME HERE", 'Referral Sales'!D$1:D$1099)</f>
        <v>0</v>
      </c>
      <c r="I111" s="108"/>
      <c r="K111" s="111"/>
      <c r="L111" s="114"/>
      <c r="M111" s="110"/>
      <c r="N111" s="115"/>
    </row>
    <row r="112">
      <c r="E112" s="114"/>
      <c r="F112" s="106" t="str">
        <f t="array" ref="F112">TEXTJOIN(",",TRUE,IF('Referral Sales'!B$1:B$1099=A112,'Referral Sales'!A$1:A$1099,""))</f>
        <v/>
      </c>
      <c r="G112" s="107">
        <f>COUNTIF('Referral Sales'!B$1:B$1099, A112)</f>
        <v>0</v>
      </c>
      <c r="H112" s="108">
        <f>SUMIF('Referral Sales'!B$1:B$1099,"INSERT AMBASSADOR NAME HERE", 'Referral Sales'!D$1:D$1099)</f>
        <v>0</v>
      </c>
      <c r="I112" s="108"/>
      <c r="K112" s="111"/>
      <c r="L112" s="114"/>
      <c r="M112" s="110"/>
      <c r="N112" s="115"/>
    </row>
    <row r="113">
      <c r="E113" s="114"/>
      <c r="F113" s="106" t="str">
        <f t="array" ref="F113">TEXTJOIN(",",TRUE,IF('Referral Sales'!B$1:B$1099=A113,'Referral Sales'!A$1:A$1099,""))</f>
        <v/>
      </c>
      <c r="G113" s="107">
        <f>COUNTIF('Referral Sales'!B$1:B$1099, A113)</f>
        <v>0</v>
      </c>
      <c r="H113" s="108">
        <f>SUMIF('Referral Sales'!B$1:B$1099,"INSERT AMBASSADOR NAME HERE", 'Referral Sales'!D$1:D$1099)</f>
        <v>0</v>
      </c>
      <c r="I113" s="108"/>
      <c r="K113" s="111"/>
      <c r="L113" s="114"/>
      <c r="M113" s="110"/>
      <c r="N113" s="115"/>
    </row>
    <row r="114">
      <c r="E114" s="114"/>
      <c r="F114" s="106" t="str">
        <f t="array" ref="F114">TEXTJOIN(",",TRUE,IF('Referral Sales'!B$1:B$1099=A114,'Referral Sales'!A$1:A$1099,""))</f>
        <v/>
      </c>
      <c r="G114" s="107">
        <f>COUNTIF('Referral Sales'!B$1:B$1099, A114)</f>
        <v>0</v>
      </c>
      <c r="H114" s="108">
        <f>SUMIF('Referral Sales'!B$1:B$1099,"INSERT AMBASSADOR NAME HERE", 'Referral Sales'!D$1:D$1099)</f>
        <v>0</v>
      </c>
      <c r="I114" s="108"/>
      <c r="K114" s="111"/>
      <c r="L114" s="114"/>
      <c r="M114" s="110"/>
      <c r="N114" s="115"/>
    </row>
    <row r="115">
      <c r="E115" s="114"/>
      <c r="F115" s="106" t="str">
        <f t="array" ref="F115">TEXTJOIN(",",TRUE,IF('Referral Sales'!B$1:B$1099=A115,'Referral Sales'!A$1:A$1099,""))</f>
        <v/>
      </c>
      <c r="G115" s="107">
        <f>COUNTIF('Referral Sales'!B$1:B$1099, A115)</f>
        <v>0</v>
      </c>
      <c r="H115" s="108">
        <f>SUMIF('Referral Sales'!B$1:B$1099,"INSERT AMBASSADOR NAME HERE", 'Referral Sales'!D$1:D$1099)</f>
        <v>0</v>
      </c>
      <c r="I115" s="108"/>
      <c r="K115" s="111"/>
      <c r="L115" s="114"/>
      <c r="M115" s="110"/>
      <c r="N115" s="115"/>
    </row>
    <row r="116">
      <c r="E116" s="114"/>
      <c r="F116" s="106" t="str">
        <f t="array" ref="F116">TEXTJOIN(",",TRUE,IF('Referral Sales'!B$1:B$1099=A116,'Referral Sales'!A$1:A$1099,""))</f>
        <v/>
      </c>
      <c r="G116" s="107">
        <f>COUNTIF('Referral Sales'!B$1:B$1099, A116)</f>
        <v>0</v>
      </c>
      <c r="H116" s="108">
        <f>SUMIF('Referral Sales'!B$1:B$1099,"INSERT AMBASSADOR NAME HERE", 'Referral Sales'!D$1:D$1099)</f>
        <v>0</v>
      </c>
      <c r="I116" s="108"/>
      <c r="K116" s="111"/>
      <c r="L116" s="114"/>
      <c r="M116" s="110"/>
      <c r="N116" s="115"/>
    </row>
    <row r="117">
      <c r="E117" s="114"/>
      <c r="F117" s="106" t="str">
        <f t="array" ref="F117">TEXTJOIN(",",TRUE,IF('Referral Sales'!B$1:B$1099=A117,'Referral Sales'!A$1:A$1099,""))</f>
        <v/>
      </c>
      <c r="G117" s="107">
        <f>COUNTIF('Referral Sales'!B$1:B$1099, A117)</f>
        <v>0</v>
      </c>
      <c r="H117" s="108">
        <f>SUMIF('Referral Sales'!B$1:B$1099,"INSERT AMBASSADOR NAME HERE", 'Referral Sales'!D$1:D$1099)</f>
        <v>0</v>
      </c>
      <c r="I117" s="108"/>
      <c r="K117" s="111"/>
      <c r="L117" s="114"/>
      <c r="M117" s="110"/>
      <c r="N117" s="115"/>
    </row>
    <row r="118">
      <c r="E118" s="114"/>
      <c r="F118" s="106" t="str">
        <f t="array" ref="F118">TEXTJOIN(",",TRUE,IF('Referral Sales'!B$1:B$1099=A118,'Referral Sales'!A$1:A$1099,""))</f>
        <v/>
      </c>
      <c r="G118" s="107">
        <f>COUNTIF('Referral Sales'!B$1:B$1099, A118)</f>
        <v>0</v>
      </c>
      <c r="H118" s="108">
        <f>SUMIF('Referral Sales'!B$1:B$1099,"INSERT AMBASSADOR NAME HERE", 'Referral Sales'!D$1:D$1099)</f>
        <v>0</v>
      </c>
      <c r="I118" s="108"/>
      <c r="K118" s="111"/>
      <c r="L118" s="114"/>
      <c r="M118" s="110"/>
      <c r="N118" s="115"/>
    </row>
    <row r="119">
      <c r="E119" s="114"/>
      <c r="F119" s="106" t="str">
        <f t="array" ref="F119">TEXTJOIN(",",TRUE,IF('Referral Sales'!B$1:B$1099=A119,'Referral Sales'!A$1:A$1099,""))</f>
        <v/>
      </c>
      <c r="G119" s="107">
        <f>COUNTIF('Referral Sales'!B$1:B$1099, A119)</f>
        <v>0</v>
      </c>
      <c r="H119" s="108">
        <f>SUMIF('Referral Sales'!B$1:B$1099,"INSERT AMBASSADOR NAME HERE", 'Referral Sales'!D$1:D$1099)</f>
        <v>0</v>
      </c>
      <c r="I119" s="108"/>
      <c r="K119" s="111"/>
      <c r="L119" s="114"/>
      <c r="M119" s="110"/>
      <c r="N119" s="115"/>
    </row>
  </sheetData>
  <customSheetViews>
    <customSheetView guid="{8E054B2E-B74A-4CF6-ABD5-445D9C0583A7}" filter="1" showAutoFilter="1">
      <autoFilter ref="$A$3:$O$20">
        <filterColumn colId="7">
          <filters>
            <filter val="$240.00"/>
            <filter val="$120.00"/>
            <filter val="$300.00"/>
          </filters>
        </filterColumn>
      </autoFilter>
    </customSheetView>
  </customSheetViews>
  <mergeCells count="1">
    <mergeCell ref="D1:H1"/>
  </mergeCells>
  <drawing r:id="rId2"/>
  <legacyDrawing r:id="rId3"/>
  <tableParts count="1">
    <tablePart r:id="rId5"/>
  </tableParts>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21.88"/>
    <col customWidth="1" min="2" max="3" width="31.63"/>
    <col customWidth="1" min="4" max="4" width="12.63"/>
    <col customWidth="1" min="6" max="6" width="32.5"/>
  </cols>
  <sheetData>
    <row r="1">
      <c r="A1" s="90"/>
      <c r="B1" s="91" t="s">
        <v>14</v>
      </c>
      <c r="C1" s="92" t="s">
        <v>72</v>
      </c>
      <c r="D1" s="4" t="s">
        <v>73</v>
      </c>
      <c r="G1" s="90"/>
    </row>
    <row r="2">
      <c r="A2" s="104"/>
      <c r="B2" s="104"/>
      <c r="C2" s="104"/>
      <c r="D2" s="104"/>
      <c r="E2" s="104"/>
    </row>
    <row r="3">
      <c r="A3" s="100" t="s">
        <v>74</v>
      </c>
      <c r="B3" s="100" t="s">
        <v>75</v>
      </c>
      <c r="C3" s="100" t="s">
        <v>76</v>
      </c>
      <c r="D3" s="100" t="s">
        <v>77</v>
      </c>
      <c r="E3" s="100" t="s">
        <v>78</v>
      </c>
      <c r="F3" s="100" t="s">
        <v>79</v>
      </c>
    </row>
    <row r="4">
      <c r="A4" s="104" t="s">
        <v>80</v>
      </c>
      <c r="B4" s="104" t="s">
        <v>36</v>
      </c>
      <c r="C4" s="104">
        <v>6220.0</v>
      </c>
      <c r="D4" s="110">
        <v>60.0</v>
      </c>
      <c r="E4" s="116">
        <v>45052.0</v>
      </c>
      <c r="F4" s="117">
        <v>45047.0</v>
      </c>
    </row>
    <row r="5">
      <c r="A5" s="104" t="s">
        <v>81</v>
      </c>
      <c r="B5" s="104" t="s">
        <v>36</v>
      </c>
      <c r="C5" s="104">
        <v>6429.0</v>
      </c>
      <c r="D5" s="110">
        <v>60.0</v>
      </c>
      <c r="E5" s="116">
        <v>45153.0</v>
      </c>
      <c r="F5" s="117">
        <v>45139.0</v>
      </c>
    </row>
    <row r="6">
      <c r="A6" s="104" t="s">
        <v>82</v>
      </c>
      <c r="B6" s="104" t="s">
        <v>39</v>
      </c>
      <c r="C6" s="104">
        <v>6640.0</v>
      </c>
      <c r="D6" s="110">
        <v>60.0</v>
      </c>
      <c r="E6" s="116">
        <v>45238.0</v>
      </c>
      <c r="F6" s="117">
        <v>45231.0</v>
      </c>
    </row>
    <row r="7">
      <c r="A7" s="104" t="s">
        <v>83</v>
      </c>
      <c r="B7" s="104" t="s">
        <v>45</v>
      </c>
      <c r="C7" s="104">
        <v>8689.0</v>
      </c>
      <c r="D7" s="110">
        <v>60.0</v>
      </c>
      <c r="E7" s="105">
        <v>45301.0</v>
      </c>
      <c r="F7" s="117">
        <v>45292.0</v>
      </c>
    </row>
    <row r="8">
      <c r="A8" s="104" t="s">
        <v>84</v>
      </c>
      <c r="B8" s="104" t="s">
        <v>45</v>
      </c>
      <c r="C8" s="104">
        <v>8693.0</v>
      </c>
      <c r="D8" s="110">
        <v>60.0</v>
      </c>
      <c r="E8" s="105">
        <v>45307.0</v>
      </c>
      <c r="F8" s="117">
        <v>45292.0</v>
      </c>
    </row>
    <row r="9">
      <c r="A9" s="104" t="s">
        <v>85</v>
      </c>
      <c r="B9" s="104" t="s">
        <v>36</v>
      </c>
      <c r="C9" s="104">
        <v>8701.0</v>
      </c>
      <c r="D9" s="110">
        <v>60.0</v>
      </c>
      <c r="E9" s="105">
        <v>45309.0</v>
      </c>
      <c r="F9" s="117">
        <v>45292.0</v>
      </c>
    </row>
    <row r="10">
      <c r="A10" s="104" t="s">
        <v>86</v>
      </c>
      <c r="B10" s="104" t="s">
        <v>45</v>
      </c>
      <c r="C10" s="104">
        <v>8734.0</v>
      </c>
      <c r="D10" s="110">
        <v>60.0</v>
      </c>
      <c r="E10" s="105">
        <v>45318.0</v>
      </c>
      <c r="F10" s="117">
        <v>45292.0</v>
      </c>
    </row>
    <row r="11">
      <c r="A11" s="104" t="s">
        <v>87</v>
      </c>
      <c r="B11" s="104" t="s">
        <v>45</v>
      </c>
      <c r="C11" s="104">
        <v>8753.0</v>
      </c>
      <c r="D11" s="110">
        <v>60.0</v>
      </c>
      <c r="E11" s="105">
        <v>45322.0</v>
      </c>
      <c r="F11" s="117">
        <v>45292.0</v>
      </c>
    </row>
    <row r="12">
      <c r="A12" s="104" t="s">
        <v>88</v>
      </c>
      <c r="B12" s="104" t="s">
        <v>39</v>
      </c>
      <c r="C12" s="104">
        <v>8792.0</v>
      </c>
      <c r="D12" s="110">
        <v>60.0</v>
      </c>
      <c r="E12" s="105">
        <v>45328.0</v>
      </c>
      <c r="F12" s="117">
        <v>45323.0</v>
      </c>
    </row>
    <row r="13">
      <c r="A13" s="104" t="s">
        <v>89</v>
      </c>
      <c r="B13" s="104" t="s">
        <v>45</v>
      </c>
      <c r="C13" s="104">
        <v>8822.0</v>
      </c>
      <c r="D13" s="110">
        <v>60.0</v>
      </c>
      <c r="E13" s="105">
        <v>45342.0</v>
      </c>
      <c r="F13" s="117">
        <v>45323.0</v>
      </c>
    </row>
    <row r="14">
      <c r="A14" s="104" t="s">
        <v>90</v>
      </c>
      <c r="B14" s="104" t="s">
        <v>36</v>
      </c>
      <c r="C14" s="104">
        <v>8899.0</v>
      </c>
      <c r="D14" s="110">
        <v>60.0</v>
      </c>
      <c r="E14" s="105">
        <v>45367.0</v>
      </c>
      <c r="F14" s="117">
        <v>45352.0</v>
      </c>
    </row>
    <row r="15">
      <c r="A15" s="104" t="s">
        <v>91</v>
      </c>
      <c r="B15" s="104" t="s">
        <v>50</v>
      </c>
      <c r="C15" s="104">
        <v>8936.0</v>
      </c>
      <c r="D15" s="110">
        <v>60.0</v>
      </c>
      <c r="E15" s="105">
        <v>45382.0</v>
      </c>
      <c r="F15" s="117">
        <v>45352.0</v>
      </c>
    </row>
    <row r="16">
      <c r="A16" s="104" t="s">
        <v>92</v>
      </c>
      <c r="B16" s="104" t="s">
        <v>50</v>
      </c>
      <c r="C16" s="104">
        <v>8954.0</v>
      </c>
      <c r="D16" s="110">
        <v>60.0</v>
      </c>
      <c r="E16" s="105">
        <v>45388.0</v>
      </c>
      <c r="F16" s="117">
        <v>45383.0</v>
      </c>
    </row>
  </sheetData>
  <mergeCells count="1">
    <mergeCell ref="D1:F1"/>
  </mergeCells>
  <drawing r:id="rId2"/>
  <legacyDrawing r:id="rId3"/>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8.88"/>
    <col customWidth="1" min="5" max="5" width="64.13"/>
  </cols>
  <sheetData>
    <row r="1">
      <c r="A1" s="90"/>
      <c r="B1" s="91" t="s">
        <v>93</v>
      </c>
      <c r="C1" s="90"/>
      <c r="D1" s="92" t="s">
        <v>94</v>
      </c>
      <c r="E1" s="99" t="s">
        <v>95</v>
      </c>
    </row>
    <row r="2">
      <c r="A2" s="118" t="s">
        <v>96</v>
      </c>
      <c r="B2" s="119">
        <f>PRODUCT('Program Members'!M4,'Program Members'!G4)</f>
        <v>60</v>
      </c>
    </row>
    <row r="3">
      <c r="A3" s="118" t="s">
        <v>97</v>
      </c>
      <c r="B3" s="119">
        <f>QUOTIENT('Program Members'!H4,'Program Members'!N4)</f>
        <v>24</v>
      </c>
    </row>
    <row r="4">
      <c r="A4" s="120"/>
    </row>
    <row r="5">
      <c r="A5" s="120"/>
    </row>
    <row r="6">
      <c r="A6" s="120"/>
    </row>
    <row r="7">
      <c r="A7" s="120"/>
    </row>
    <row r="8">
      <c r="A8" s="120"/>
    </row>
    <row r="9">
      <c r="A9" s="120"/>
    </row>
    <row r="10">
      <c r="A10" s="120"/>
    </row>
    <row r="11">
      <c r="A11" s="120"/>
    </row>
    <row r="12">
      <c r="A12" s="120"/>
    </row>
    <row r="13">
      <c r="A13" s="120"/>
    </row>
    <row r="14">
      <c r="A14" s="120"/>
    </row>
    <row r="15">
      <c r="A15" s="120"/>
    </row>
    <row r="16">
      <c r="A16" s="120"/>
    </row>
  </sheetData>
  <drawing r:id="rId1"/>
</worksheet>
</file>